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_Files\d&amp;d\__Nemmyrl\atlases\"/>
    </mc:Choice>
  </mc:AlternateContent>
  <xr:revisionPtr revIDLastSave="0" documentId="13_ncr:1_{99438B39-44B1-492F-9FBC-890722FBB358}" xr6:coauthVersionLast="47" xr6:coauthVersionMax="47" xr10:uidLastSave="{00000000-0000-0000-0000-000000000000}"/>
  <bookViews>
    <workbookView xWindow="2085" yWindow="390" windowWidth="25080" windowHeight="14910" activeTab="2" xr2:uid="{00000000-000D-0000-FFFF-FFFF00000000}"/>
  </bookViews>
  <sheets>
    <sheet name="towns &amp; cities" sheetId="5" r:id="rId1"/>
    <sheet name="npc's" sheetId="15" r:id="rId2"/>
    <sheet name="Land Features" sheetId="11" r:id="rId3"/>
    <sheet name="Elves" sheetId="4" r:id="rId4"/>
    <sheet name="Dwarves" sheetId="16" r:id="rId5"/>
    <sheet name="progress" sheetId="12" r:id="rId6"/>
    <sheet name="economics" sheetId="6" r:id="rId7"/>
    <sheet name="resource rules" sheetId="2" r:id="rId8"/>
    <sheet name="dnd settlement rules" sheetId="3" r:id="rId9"/>
    <sheet name="pop facts" sheetId="10" r:id="rId10"/>
    <sheet name="Ley Lines and Gates and Portals" sheetId="13" r:id="rId11"/>
  </sheets>
  <definedNames>
    <definedName name="_Hlk58158380" localSheetId="10">'Ley Lines and Gates and Portals'!$B$9</definedName>
  </definedNames>
  <calcPr calcId="191029"/>
</workbook>
</file>

<file path=xl/calcChain.xml><?xml version="1.0" encoding="utf-8"?>
<calcChain xmlns="http://schemas.openxmlformats.org/spreadsheetml/2006/main">
  <c r="P295" i="5" l="1"/>
  <c r="Q295" i="5" s="1"/>
  <c r="P294" i="5"/>
  <c r="Q294" i="5" s="1"/>
  <c r="P293" i="5"/>
  <c r="Q293" i="5" s="1"/>
  <c r="P292" i="5"/>
  <c r="Q292" i="5" s="1"/>
  <c r="P291" i="5"/>
  <c r="Q291" i="5" s="1"/>
  <c r="P290" i="5"/>
  <c r="Q290" i="5" s="1"/>
  <c r="P289" i="5"/>
  <c r="Q289" i="5" s="1"/>
  <c r="P288" i="5"/>
  <c r="Q288" i="5" s="1"/>
  <c r="P287" i="5"/>
  <c r="Q287" i="5" s="1"/>
  <c r="P286" i="5"/>
  <c r="Q286" i="5" s="1"/>
  <c r="P285" i="5"/>
  <c r="Q285" i="5" s="1"/>
  <c r="P284" i="5"/>
  <c r="Q284" i="5" s="1"/>
  <c r="P283" i="5"/>
  <c r="Q283" i="5" s="1"/>
  <c r="P248" i="5"/>
  <c r="Q248" i="5" s="1"/>
  <c r="P266" i="5"/>
  <c r="Q266" i="5" s="1"/>
  <c r="P143" i="5"/>
  <c r="Q143" i="5" s="1"/>
  <c r="K210" i="15" l="1"/>
  <c r="L209" i="15"/>
  <c r="M209" i="15" s="1"/>
  <c r="L208" i="15"/>
  <c r="M208" i="15" s="1"/>
  <c r="L207" i="15"/>
  <c r="M207" i="15" s="1"/>
  <c r="L206" i="15"/>
  <c r="M206" i="15" s="1"/>
  <c r="L205" i="15"/>
  <c r="M205" i="15" s="1"/>
  <c r="L204" i="15"/>
  <c r="M204" i="15" s="1"/>
  <c r="L203" i="15"/>
  <c r="M203" i="15" s="1"/>
  <c r="L202" i="15"/>
  <c r="M202" i="15" s="1"/>
  <c r="L201" i="15"/>
  <c r="M201" i="15" s="1"/>
  <c r="L200" i="15"/>
  <c r="M200" i="15" s="1"/>
  <c r="L199" i="15"/>
  <c r="M73" i="15"/>
  <c r="B64" i="15"/>
  <c r="K64" i="15"/>
  <c r="J64" i="15"/>
  <c r="I64" i="15"/>
  <c r="H64" i="15"/>
  <c r="G64" i="15"/>
  <c r="F64" i="15"/>
  <c r="E64" i="15"/>
  <c r="D64" i="15"/>
  <c r="C64" i="15"/>
  <c r="L52" i="15"/>
  <c r="M52" i="15" s="1"/>
  <c r="L51" i="15"/>
  <c r="M51" i="15" s="1"/>
  <c r="L50" i="15"/>
  <c r="M50" i="15" s="1"/>
  <c r="L49" i="15"/>
  <c r="M49" i="15" s="1"/>
  <c r="L48" i="15"/>
  <c r="L90" i="15"/>
  <c r="M90" i="15" s="1"/>
  <c r="L91" i="15"/>
  <c r="L92" i="15"/>
  <c r="M92" i="15" s="1"/>
  <c r="L93" i="15"/>
  <c r="M93" i="15" s="1"/>
  <c r="L94" i="15"/>
  <c r="M94" i="15" s="1"/>
  <c r="M95" i="15"/>
  <c r="M96" i="15"/>
  <c r="M97" i="15"/>
  <c r="M98" i="15"/>
  <c r="M100" i="15"/>
  <c r="M101" i="15"/>
  <c r="M102" i="15"/>
  <c r="M104" i="15"/>
  <c r="M105" i="15"/>
  <c r="N64" i="15"/>
  <c r="N84" i="15"/>
  <c r="K84" i="15"/>
  <c r="J84" i="15"/>
  <c r="I84" i="15"/>
  <c r="H84" i="15"/>
  <c r="G84" i="15"/>
  <c r="F84" i="15"/>
  <c r="E84" i="15"/>
  <c r="D84" i="15"/>
  <c r="C84" i="15"/>
  <c r="B84" i="15"/>
  <c r="M83" i="15"/>
  <c r="M82" i="15"/>
  <c r="M81" i="15"/>
  <c r="M80" i="15"/>
  <c r="M79" i="15"/>
  <c r="M78" i="15"/>
  <c r="M77" i="15"/>
  <c r="M76" i="15"/>
  <c r="M75" i="15"/>
  <c r="M74" i="15"/>
  <c r="L72" i="15"/>
  <c r="M72" i="15" s="1"/>
  <c r="L71" i="15"/>
  <c r="M71" i="15" s="1"/>
  <c r="L70" i="15"/>
  <c r="M70" i="15" s="1"/>
  <c r="L69" i="15"/>
  <c r="M69" i="15" s="1"/>
  <c r="L68" i="15"/>
  <c r="M68" i="15" s="1"/>
  <c r="N106" i="15"/>
  <c r="K106" i="15"/>
  <c r="J106" i="15"/>
  <c r="I106" i="15"/>
  <c r="H106" i="15"/>
  <c r="G106" i="15"/>
  <c r="F106" i="15"/>
  <c r="E106" i="15"/>
  <c r="D106" i="15"/>
  <c r="C106" i="15"/>
  <c r="B106" i="15"/>
  <c r="M103" i="15"/>
  <c r="M99" i="15"/>
  <c r="J210" i="15"/>
  <c r="B210" i="15"/>
  <c r="L194" i="15"/>
  <c r="N210" i="15"/>
  <c r="N190" i="15"/>
  <c r="K190" i="15"/>
  <c r="J190" i="15"/>
  <c r="I168" i="15"/>
  <c r="N168" i="15"/>
  <c r="K168" i="15"/>
  <c r="J168" i="15"/>
  <c r="H168" i="15"/>
  <c r="K148" i="15"/>
  <c r="J148" i="15"/>
  <c r="I148" i="15"/>
  <c r="H148" i="15"/>
  <c r="G148" i="15"/>
  <c r="K126" i="15"/>
  <c r="J126" i="15"/>
  <c r="I126" i="15"/>
  <c r="H126" i="15"/>
  <c r="G126" i="15"/>
  <c r="F126" i="15"/>
  <c r="N148" i="15"/>
  <c r="N126" i="15"/>
  <c r="L167" i="15"/>
  <c r="M167" i="15" s="1"/>
  <c r="L166" i="15"/>
  <c r="M166" i="15" s="1"/>
  <c r="L165" i="15"/>
  <c r="M165" i="15" s="1"/>
  <c r="L164" i="15"/>
  <c r="M164" i="15" s="1"/>
  <c r="L163" i="15"/>
  <c r="M163" i="15" s="1"/>
  <c r="L162" i="15"/>
  <c r="M162" i="15" s="1"/>
  <c r="L161" i="15"/>
  <c r="M161" i="15" s="1"/>
  <c r="L160" i="15"/>
  <c r="M160" i="15" s="1"/>
  <c r="L159" i="15"/>
  <c r="M159" i="15" s="1"/>
  <c r="L158" i="15"/>
  <c r="M158" i="15" s="1"/>
  <c r="L157" i="15"/>
  <c r="M157" i="15" s="1"/>
  <c r="L147" i="15"/>
  <c r="M147" i="15" s="1"/>
  <c r="L146" i="15"/>
  <c r="M146" i="15" s="1"/>
  <c r="L145" i="15"/>
  <c r="M145" i="15" s="1"/>
  <c r="L144" i="15"/>
  <c r="M144" i="15" s="1"/>
  <c r="L143" i="15"/>
  <c r="M143" i="15" s="1"/>
  <c r="L142" i="15"/>
  <c r="M142" i="15" s="1"/>
  <c r="L141" i="15"/>
  <c r="M141" i="15" s="1"/>
  <c r="L140" i="15"/>
  <c r="M140" i="15" s="1"/>
  <c r="L139" i="15"/>
  <c r="M139" i="15" s="1"/>
  <c r="L138" i="15"/>
  <c r="M138" i="15" s="1"/>
  <c r="L137" i="15"/>
  <c r="M137" i="15" s="1"/>
  <c r="L125" i="15"/>
  <c r="M125" i="15" s="1"/>
  <c r="L124" i="15"/>
  <c r="M124" i="15" s="1"/>
  <c r="L123" i="15"/>
  <c r="M123" i="15" s="1"/>
  <c r="L122" i="15"/>
  <c r="M122" i="15" s="1"/>
  <c r="L121" i="15"/>
  <c r="M121" i="15" s="1"/>
  <c r="L120" i="15"/>
  <c r="M120" i="15" s="1"/>
  <c r="L119" i="15"/>
  <c r="M119" i="15" s="1"/>
  <c r="L118" i="15"/>
  <c r="M118" i="15" s="1"/>
  <c r="L117" i="15"/>
  <c r="M117" i="15" s="1"/>
  <c r="L116" i="15"/>
  <c r="M116" i="15" s="1"/>
  <c r="L115" i="15"/>
  <c r="M115" i="15" s="1"/>
  <c r="L114" i="15"/>
  <c r="M114" i="15" s="1"/>
  <c r="L113" i="15"/>
  <c r="M113" i="15" s="1"/>
  <c r="L112" i="15"/>
  <c r="M112" i="15" s="1"/>
  <c r="L111" i="15"/>
  <c r="M111" i="15" s="1"/>
  <c r="L110" i="15"/>
  <c r="M110" i="15" s="1"/>
  <c r="L136" i="15"/>
  <c r="M136" i="15" s="1"/>
  <c r="L135" i="15"/>
  <c r="M135" i="15" s="1"/>
  <c r="L134" i="15"/>
  <c r="M134" i="15" s="1"/>
  <c r="L133" i="15"/>
  <c r="M133" i="15" s="1"/>
  <c r="L132" i="15"/>
  <c r="M132" i="15" s="1"/>
  <c r="L156" i="15"/>
  <c r="M156" i="15" s="1"/>
  <c r="L155" i="15"/>
  <c r="M155" i="15" s="1"/>
  <c r="L154" i="15"/>
  <c r="M154" i="15" s="1"/>
  <c r="L153" i="15"/>
  <c r="M153" i="15" s="1"/>
  <c r="L152" i="15"/>
  <c r="M152" i="15" s="1"/>
  <c r="L189" i="15"/>
  <c r="M189" i="15" s="1"/>
  <c r="L188" i="15"/>
  <c r="M188" i="15" s="1"/>
  <c r="L187" i="15"/>
  <c r="M187" i="15" s="1"/>
  <c r="L186" i="15"/>
  <c r="M186" i="15" s="1"/>
  <c r="L185" i="15"/>
  <c r="M185" i="15" s="1"/>
  <c r="L184" i="15"/>
  <c r="M184" i="15" s="1"/>
  <c r="L183" i="15"/>
  <c r="M183" i="15" s="1"/>
  <c r="L182" i="15"/>
  <c r="M182" i="15" s="1"/>
  <c r="L181" i="15"/>
  <c r="M181" i="15" s="1"/>
  <c r="L180" i="15"/>
  <c r="M180" i="15" s="1"/>
  <c r="L179" i="15"/>
  <c r="M179" i="15" s="1"/>
  <c r="L178" i="15"/>
  <c r="M178" i="15" s="1"/>
  <c r="L177" i="15"/>
  <c r="M177" i="15" s="1"/>
  <c r="L176" i="15"/>
  <c r="M176" i="15" s="1"/>
  <c r="L175" i="15"/>
  <c r="M175" i="15" s="1"/>
  <c r="L174" i="15"/>
  <c r="M174" i="15" s="1"/>
  <c r="L198" i="15"/>
  <c r="M198" i="15" s="1"/>
  <c r="L197" i="15"/>
  <c r="M197" i="15" s="1"/>
  <c r="L196" i="15"/>
  <c r="M196" i="15" s="1"/>
  <c r="L195" i="15"/>
  <c r="M195" i="15" s="1"/>
  <c r="B126" i="15"/>
  <c r="C126" i="15"/>
  <c r="D126" i="15"/>
  <c r="E126" i="15"/>
  <c r="B148" i="15"/>
  <c r="C148" i="15"/>
  <c r="D148" i="15"/>
  <c r="E148" i="15"/>
  <c r="F148" i="15"/>
  <c r="B168" i="15"/>
  <c r="C168" i="15"/>
  <c r="D168" i="15"/>
  <c r="E168" i="15"/>
  <c r="F168" i="15"/>
  <c r="G168" i="15"/>
  <c r="B190" i="15"/>
  <c r="C190" i="15"/>
  <c r="D190" i="15"/>
  <c r="E190" i="15"/>
  <c r="F190" i="15"/>
  <c r="G190" i="15"/>
  <c r="H190" i="15"/>
  <c r="I190" i="15"/>
  <c r="C210" i="15"/>
  <c r="D210" i="15"/>
  <c r="E210" i="15"/>
  <c r="F210" i="15"/>
  <c r="G210" i="15"/>
  <c r="H210" i="15"/>
  <c r="I210" i="15"/>
  <c r="P417" i="5"/>
  <c r="P426" i="5"/>
  <c r="P357" i="5"/>
  <c r="P406" i="5"/>
  <c r="P396" i="5"/>
  <c r="P385" i="5"/>
  <c r="P375" i="5"/>
  <c r="P365" i="5"/>
  <c r="P326" i="5"/>
  <c r="P307" i="5"/>
  <c r="P319" i="5"/>
  <c r="P338" i="5"/>
  <c r="P348" i="5"/>
  <c r="P300" i="5"/>
  <c r="L64" i="15" l="1"/>
  <c r="M48" i="15"/>
  <c r="M64" i="15" s="1"/>
  <c r="M84" i="15"/>
  <c r="L84" i="15"/>
  <c r="L106" i="15"/>
  <c r="M91" i="15"/>
  <c r="M106" i="15" s="1"/>
  <c r="M194" i="15"/>
  <c r="M190" i="15"/>
  <c r="L190" i="15"/>
  <c r="M168" i="15"/>
  <c r="L168" i="15"/>
  <c r="L148" i="15"/>
  <c r="L126" i="15"/>
  <c r="M148" i="15"/>
  <c r="M126" i="15"/>
  <c r="A186" i="5"/>
  <c r="P72" i="5" l="1"/>
  <c r="Q72" i="5" s="1"/>
  <c r="T17" i="2" l="1"/>
  <c r="A30" i="11" l="1"/>
  <c r="P74" i="5" l="1"/>
  <c r="U4" i="5"/>
  <c r="P166" i="5" l="1"/>
  <c r="Q166" i="5" s="1"/>
  <c r="P147" i="5" l="1"/>
  <c r="Q147" i="5" s="1"/>
  <c r="N236" i="5" l="1"/>
  <c r="M236" i="5"/>
  <c r="T502" i="5" l="1"/>
  <c r="N502" i="5"/>
  <c r="V502" i="5" s="1"/>
  <c r="M502" i="5"/>
  <c r="W502" i="5" s="1"/>
  <c r="L482" i="5"/>
  <c r="N482" i="5" s="1"/>
  <c r="V482" i="5" s="1"/>
  <c r="L500" i="5"/>
  <c r="N500" i="5" s="1"/>
  <c r="V500" i="5" s="1"/>
  <c r="L499" i="5"/>
  <c r="T499" i="5" s="1"/>
  <c r="L498" i="5"/>
  <c r="L497" i="5"/>
  <c r="N497" i="5" s="1"/>
  <c r="V497" i="5" s="1"/>
  <c r="L496" i="5"/>
  <c r="N496" i="5" s="1"/>
  <c r="V496" i="5" s="1"/>
  <c r="L495" i="5"/>
  <c r="T495" i="5" s="1"/>
  <c r="L494" i="5"/>
  <c r="N494" i="5" s="1"/>
  <c r="V494" i="5" s="1"/>
  <c r="L493" i="5"/>
  <c r="N493" i="5" s="1"/>
  <c r="V493" i="5" s="1"/>
  <c r="L492" i="5"/>
  <c r="N492" i="5" s="1"/>
  <c r="V492" i="5" s="1"/>
  <c r="L491" i="5"/>
  <c r="T491" i="5" s="1"/>
  <c r="L490" i="5"/>
  <c r="N490" i="5" s="1"/>
  <c r="V490" i="5" s="1"/>
  <c r="L489" i="5"/>
  <c r="N489" i="5" s="1"/>
  <c r="V489" i="5" s="1"/>
  <c r="L487" i="5"/>
  <c r="N487" i="5" s="1"/>
  <c r="V487" i="5" s="1"/>
  <c r="L486" i="5"/>
  <c r="T486" i="5" s="1"/>
  <c r="L485" i="5"/>
  <c r="T485" i="5" s="1"/>
  <c r="L484" i="5"/>
  <c r="T484" i="5" s="1"/>
  <c r="L483" i="5"/>
  <c r="N483" i="5" s="1"/>
  <c r="V483" i="5" s="1"/>
  <c r="L481" i="5"/>
  <c r="T481" i="5" s="1"/>
  <c r="L480" i="5"/>
  <c r="T480" i="5" s="1"/>
  <c r="L479" i="5"/>
  <c r="T479" i="5" s="1"/>
  <c r="L478" i="5"/>
  <c r="M478" i="5" s="1"/>
  <c r="W478" i="5" s="1"/>
  <c r="N478" i="5" l="1"/>
  <c r="V478" i="5" s="1"/>
  <c r="T487" i="5"/>
  <c r="M487" i="5"/>
  <c r="W487" i="5" s="1"/>
  <c r="T496" i="5"/>
  <c r="M480" i="5"/>
  <c r="W480" i="5" s="1"/>
  <c r="M496" i="5"/>
  <c r="W496" i="5" s="1"/>
  <c r="T478" i="5"/>
  <c r="N484" i="5"/>
  <c r="V484" i="5" s="1"/>
  <c r="M492" i="5"/>
  <c r="W492" i="5" s="1"/>
  <c r="M500" i="5"/>
  <c r="W500" i="5" s="1"/>
  <c r="T489" i="5"/>
  <c r="T497" i="5"/>
  <c r="T493" i="5"/>
  <c r="N480" i="5"/>
  <c r="V480" i="5" s="1"/>
  <c r="M489" i="5"/>
  <c r="W489" i="5" s="1"/>
  <c r="M497" i="5"/>
  <c r="W497" i="5" s="1"/>
  <c r="N485" i="5"/>
  <c r="V485" i="5" s="1"/>
  <c r="M493" i="5"/>
  <c r="W493" i="5" s="1"/>
  <c r="T492" i="5"/>
  <c r="T500" i="5"/>
  <c r="T482" i="5"/>
  <c r="N479" i="5"/>
  <c r="V479" i="5" s="1"/>
  <c r="N481" i="5"/>
  <c r="V481" i="5" s="1"/>
  <c r="M481" i="5"/>
  <c r="W481" i="5" s="1"/>
  <c r="M479" i="5"/>
  <c r="W479" i="5" s="1"/>
  <c r="T490" i="5"/>
  <c r="M490" i="5"/>
  <c r="W490" i="5" s="1"/>
  <c r="T494" i="5"/>
  <c r="M494" i="5"/>
  <c r="W494" i="5" s="1"/>
  <c r="T498" i="5"/>
  <c r="M498" i="5"/>
  <c r="W498" i="5" s="1"/>
  <c r="N498" i="5"/>
  <c r="V498" i="5" s="1"/>
  <c r="T483" i="5"/>
  <c r="N486" i="5"/>
  <c r="V486" i="5" s="1"/>
  <c r="N491" i="5"/>
  <c r="V491" i="5" s="1"/>
  <c r="N495" i="5"/>
  <c r="V495" i="5" s="1"/>
  <c r="N499" i="5"/>
  <c r="V499" i="5" s="1"/>
  <c r="M484" i="5"/>
  <c r="W484" i="5" s="1"/>
  <c r="M482" i="5"/>
  <c r="W482" i="5" s="1"/>
  <c r="M483" i="5"/>
  <c r="W483" i="5" s="1"/>
  <c r="M485" i="5"/>
  <c r="W485" i="5" s="1"/>
  <c r="M486" i="5"/>
  <c r="W486" i="5" s="1"/>
  <c r="M491" i="5"/>
  <c r="W491" i="5" s="1"/>
  <c r="M495" i="5"/>
  <c r="W495" i="5" s="1"/>
  <c r="M499" i="5"/>
  <c r="W499" i="5" s="1"/>
  <c r="N436" i="5"/>
  <c r="M436" i="5"/>
  <c r="L436" i="5"/>
  <c r="N297" i="5"/>
  <c r="M297" i="5"/>
  <c r="L297" i="5"/>
  <c r="N186" i="5"/>
  <c r="M186" i="5"/>
  <c r="L186" i="5"/>
  <c r="M187" i="5" l="1"/>
  <c r="M188" i="5" s="1"/>
  <c r="L187" i="5"/>
  <c r="L188" i="5" s="1"/>
  <c r="N187" i="5"/>
  <c r="N188" i="5" s="1"/>
  <c r="P112" i="5"/>
  <c r="Q112" i="5" s="1"/>
  <c r="AS454" i="5" l="1"/>
  <c r="AT454" i="5"/>
  <c r="AU454" i="5"/>
  <c r="BE454" i="5"/>
  <c r="BF454" i="5"/>
  <c r="AS453" i="5"/>
  <c r="AT453" i="5"/>
  <c r="AU453" i="5"/>
  <c r="BE453" i="5"/>
  <c r="BF453" i="5"/>
  <c r="AS452" i="5"/>
  <c r="AT452" i="5"/>
  <c r="AU452" i="5"/>
  <c r="BE452" i="5"/>
  <c r="BF452" i="5"/>
  <c r="AS451" i="5"/>
  <c r="AT451" i="5"/>
  <c r="AU451" i="5"/>
  <c r="BE451" i="5"/>
  <c r="BF451" i="5"/>
  <c r="AS450" i="5"/>
  <c r="AT450" i="5"/>
  <c r="AU450" i="5"/>
  <c r="BE450" i="5"/>
  <c r="BF450" i="5"/>
  <c r="AS449" i="5"/>
  <c r="AT449" i="5"/>
  <c r="AU449" i="5"/>
  <c r="BE449" i="5"/>
  <c r="BF449" i="5"/>
  <c r="AS448" i="5"/>
  <c r="AT448" i="5"/>
  <c r="AU448" i="5"/>
  <c r="BE448" i="5"/>
  <c r="BF448" i="5"/>
  <c r="AS447" i="5"/>
  <c r="AT447" i="5"/>
  <c r="AU447" i="5"/>
  <c r="BE447" i="5"/>
  <c r="BF447" i="5"/>
  <c r="AS446" i="5"/>
  <c r="AT446" i="5"/>
  <c r="AU446" i="5"/>
  <c r="BE446" i="5"/>
  <c r="BF446" i="5"/>
  <c r="AS445" i="5"/>
  <c r="AT445" i="5"/>
  <c r="AU445" i="5"/>
  <c r="BE445" i="5"/>
  <c r="BF445" i="5"/>
  <c r="AS444" i="5"/>
  <c r="AT444" i="5"/>
  <c r="AU444" i="5"/>
  <c r="BE444" i="5"/>
  <c r="BF444" i="5"/>
  <c r="BF456" i="5" l="1"/>
  <c r="AS456" i="5"/>
  <c r="AT456" i="5"/>
  <c r="BE456" i="5"/>
  <c r="AU456" i="5"/>
  <c r="P28" i="5"/>
  <c r="Q28" i="5" s="1"/>
  <c r="P27" i="5"/>
  <c r="Q27" i="5" s="1"/>
  <c r="P26" i="5"/>
  <c r="Q26" i="5" s="1"/>
  <c r="AT4" i="5" l="1"/>
  <c r="AU4" i="5"/>
  <c r="BE4" i="5"/>
  <c r="BF4" i="5"/>
  <c r="AS4" i="5" l="1"/>
  <c r="AO454" i="5" l="1"/>
  <c r="BD454" i="5"/>
  <c r="BC454" i="5"/>
  <c r="BB454" i="5"/>
  <c r="AN454" i="5"/>
  <c r="AP454" i="5"/>
  <c r="BH454" i="5"/>
  <c r="BG454" i="5"/>
  <c r="AO453" i="5"/>
  <c r="BD453" i="5"/>
  <c r="BC453" i="5"/>
  <c r="BB453" i="5"/>
  <c r="AN453" i="5"/>
  <c r="AP453" i="5"/>
  <c r="BH453" i="5"/>
  <c r="BG453" i="5"/>
  <c r="AO452" i="5"/>
  <c r="BD452" i="5"/>
  <c r="BC452" i="5"/>
  <c r="BB452" i="5"/>
  <c r="AN452" i="5"/>
  <c r="AP452" i="5"/>
  <c r="BH452" i="5"/>
  <c r="BG452" i="5"/>
  <c r="AO451" i="5"/>
  <c r="BD451" i="5"/>
  <c r="BC451" i="5"/>
  <c r="BB451" i="5"/>
  <c r="AN451" i="5"/>
  <c r="AP451" i="5"/>
  <c r="BH451" i="5"/>
  <c r="BG451" i="5"/>
  <c r="AO450" i="5"/>
  <c r="BD450" i="5"/>
  <c r="BC450" i="5"/>
  <c r="BB450" i="5"/>
  <c r="AN450" i="5"/>
  <c r="AP450" i="5"/>
  <c r="BH450" i="5"/>
  <c r="BG450" i="5"/>
  <c r="AO449" i="5"/>
  <c r="BD449" i="5"/>
  <c r="BC449" i="5"/>
  <c r="BB449" i="5"/>
  <c r="AN449" i="5"/>
  <c r="AP449" i="5"/>
  <c r="BH449" i="5"/>
  <c r="BG449" i="5"/>
  <c r="AO448" i="5"/>
  <c r="BD448" i="5"/>
  <c r="BC448" i="5"/>
  <c r="BB448" i="5"/>
  <c r="AN448" i="5"/>
  <c r="AP448" i="5"/>
  <c r="BH448" i="5"/>
  <c r="BG448" i="5"/>
  <c r="AO447" i="5"/>
  <c r="BD447" i="5"/>
  <c r="BC447" i="5"/>
  <c r="BB447" i="5"/>
  <c r="AN447" i="5"/>
  <c r="AP447" i="5"/>
  <c r="BH447" i="5"/>
  <c r="BG447" i="5"/>
  <c r="AO446" i="5"/>
  <c r="BD446" i="5"/>
  <c r="BC446" i="5"/>
  <c r="BB446" i="5"/>
  <c r="AN446" i="5"/>
  <c r="AP446" i="5"/>
  <c r="BH446" i="5"/>
  <c r="BG446" i="5"/>
  <c r="AO445" i="5"/>
  <c r="BD445" i="5"/>
  <c r="BC445" i="5"/>
  <c r="BB445" i="5"/>
  <c r="AN445" i="5"/>
  <c r="AP445" i="5"/>
  <c r="BH445" i="5"/>
  <c r="BG445" i="5"/>
  <c r="AO444" i="5"/>
  <c r="BD444" i="5"/>
  <c r="BC444" i="5"/>
  <c r="BB444" i="5"/>
  <c r="AN444" i="5"/>
  <c r="AP444" i="5"/>
  <c r="BH444" i="5"/>
  <c r="BG444" i="5"/>
  <c r="AM454" i="5"/>
  <c r="AM453" i="5"/>
  <c r="AM452" i="5"/>
  <c r="AM451" i="5"/>
  <c r="AM450" i="5"/>
  <c r="AM449" i="5"/>
  <c r="AM448" i="5"/>
  <c r="AM447" i="5"/>
  <c r="AM446" i="5"/>
  <c r="AM445" i="5"/>
  <c r="AM444" i="5"/>
  <c r="Q417" i="5"/>
  <c r="Q299" i="5"/>
  <c r="Q298" i="5"/>
  <c r="BG4" i="5"/>
  <c r="BH4" i="5"/>
  <c r="BD4" i="5"/>
  <c r="AO4" i="5"/>
  <c r="BC4" i="5"/>
  <c r="BB4" i="5"/>
  <c r="AN4" i="5"/>
  <c r="AP4" i="5"/>
  <c r="AO456" i="5" l="1"/>
  <c r="BH456" i="5"/>
  <c r="AN456" i="5"/>
  <c r="BG456" i="5"/>
  <c r="BB456" i="5"/>
  <c r="BC456" i="5"/>
  <c r="AM456" i="5"/>
  <c r="AP456" i="5"/>
  <c r="BD456" i="5"/>
  <c r="T454" i="5"/>
  <c r="T453" i="5"/>
  <c r="T452" i="5"/>
  <c r="T451" i="5"/>
  <c r="T450" i="5"/>
  <c r="T449" i="5"/>
  <c r="T448" i="5"/>
  <c r="T447" i="5"/>
  <c r="T446" i="5"/>
  <c r="T445" i="5"/>
  <c r="T444" i="5"/>
  <c r="T4" i="5"/>
  <c r="Q357" i="5"/>
  <c r="Q406" i="5"/>
  <c r="Q396" i="5"/>
  <c r="Q426" i="5"/>
  <c r="Q385" i="5"/>
  <c r="Q375" i="5"/>
  <c r="Q365" i="5"/>
  <c r="Q326" i="5"/>
  <c r="Q307" i="5"/>
  <c r="Q319" i="5"/>
  <c r="Q338" i="5"/>
  <c r="Q348" i="5"/>
  <c r="Q300" i="5"/>
  <c r="P236" i="5"/>
  <c r="Q236" i="5" s="1"/>
  <c r="P240" i="5"/>
  <c r="Q240" i="5" s="1"/>
  <c r="P268" i="5"/>
  <c r="Q268" i="5" s="1"/>
  <c r="P275" i="5"/>
  <c r="Q275" i="5" s="1"/>
  <c r="P260" i="5"/>
  <c r="Q260" i="5" s="1"/>
  <c r="P255" i="5"/>
  <c r="Q255" i="5" s="1"/>
  <c r="P250" i="5"/>
  <c r="Q250" i="5" s="1"/>
  <c r="P218" i="5"/>
  <c r="Q218" i="5" s="1"/>
  <c r="P211" i="5"/>
  <c r="Q211" i="5" s="1"/>
  <c r="P200" i="5"/>
  <c r="Q200" i="5" s="1"/>
  <c r="P205" i="5"/>
  <c r="Q205" i="5" s="1"/>
  <c r="P229" i="5"/>
  <c r="Q229" i="5" s="1"/>
  <c r="P224" i="5"/>
  <c r="Q224" i="5" s="1"/>
  <c r="P192" i="5"/>
  <c r="Q192" i="5" s="1"/>
  <c r="P165" i="5"/>
  <c r="Q165" i="5" s="1"/>
  <c r="P164" i="5"/>
  <c r="Q164" i="5" s="1"/>
  <c r="P163" i="5"/>
  <c r="Q163" i="5" s="1"/>
  <c r="P162" i="5"/>
  <c r="Q162" i="5" s="1"/>
  <c r="P161" i="5"/>
  <c r="Q161" i="5" s="1"/>
  <c r="P160" i="5"/>
  <c r="Q160" i="5" s="1"/>
  <c r="P159" i="5"/>
  <c r="Q159" i="5" s="1"/>
  <c r="P158" i="5"/>
  <c r="Q158" i="5" s="1"/>
  <c r="P157" i="5"/>
  <c r="Q157" i="5" s="1"/>
  <c r="P156" i="5"/>
  <c r="Q156" i="5" s="1"/>
  <c r="P155" i="5"/>
  <c r="Q155" i="5" s="1"/>
  <c r="P150" i="5"/>
  <c r="Q150" i="5" s="1"/>
  <c r="P151" i="5"/>
  <c r="Q151" i="5" s="1"/>
  <c r="P149" i="5"/>
  <c r="Q149" i="5" s="1"/>
  <c r="P148" i="5"/>
  <c r="Q148" i="5" s="1"/>
  <c r="P146" i="5"/>
  <c r="Q146" i="5" s="1"/>
  <c r="P145" i="5"/>
  <c r="Q145" i="5" s="1"/>
  <c r="P144" i="5"/>
  <c r="Q144" i="5" s="1"/>
  <c r="P154" i="5"/>
  <c r="Q154" i="5" s="1"/>
  <c r="P153" i="5"/>
  <c r="Q153" i="5" s="1"/>
  <c r="P152" i="5"/>
  <c r="Q152" i="5" s="1"/>
  <c r="P183" i="5"/>
  <c r="Q183" i="5" s="1"/>
  <c r="P182" i="5"/>
  <c r="Q182" i="5" s="1"/>
  <c r="P177" i="5"/>
  <c r="Q177" i="5" s="1"/>
  <c r="P176" i="5"/>
  <c r="Q176" i="5" s="1"/>
  <c r="P175" i="5"/>
  <c r="Q175" i="5" s="1"/>
  <c r="P174" i="5"/>
  <c r="Q174" i="5" s="1"/>
  <c r="P173" i="5"/>
  <c r="Q173" i="5" s="1"/>
  <c r="P181" i="5"/>
  <c r="Q181" i="5" s="1"/>
  <c r="P180" i="5"/>
  <c r="Q180" i="5" s="1"/>
  <c r="P178" i="5"/>
  <c r="Q178" i="5" s="1"/>
  <c r="P171" i="5"/>
  <c r="Q171" i="5" s="1"/>
  <c r="P172" i="5"/>
  <c r="Q172" i="5" s="1"/>
  <c r="P179" i="5"/>
  <c r="Q179" i="5" s="1"/>
  <c r="P167" i="5"/>
  <c r="Q167" i="5" s="1"/>
  <c r="P170" i="5"/>
  <c r="Q170" i="5" s="1"/>
  <c r="P169" i="5"/>
  <c r="Q169" i="5" s="1"/>
  <c r="P168" i="5"/>
  <c r="Q168" i="5" s="1"/>
  <c r="P142" i="5"/>
  <c r="Q142" i="5" s="1"/>
  <c r="P141" i="5"/>
  <c r="Q141" i="5" s="1"/>
  <c r="P140" i="5"/>
  <c r="Q140" i="5" s="1"/>
  <c r="P139" i="5"/>
  <c r="Q139" i="5" s="1"/>
  <c r="P138" i="5"/>
  <c r="Q138" i="5" s="1"/>
  <c r="P137" i="5"/>
  <c r="Q137" i="5" s="1"/>
  <c r="P129" i="5"/>
  <c r="Q129" i="5" s="1"/>
  <c r="P136" i="5"/>
  <c r="Q136" i="5" s="1"/>
  <c r="P135" i="5"/>
  <c r="Q135" i="5" s="1"/>
  <c r="P134" i="5"/>
  <c r="Q134" i="5" s="1"/>
  <c r="P130" i="5"/>
  <c r="Q130" i="5" s="1"/>
  <c r="P132" i="5"/>
  <c r="Q132" i="5" s="1"/>
  <c r="P131" i="5"/>
  <c r="Q131" i="5" s="1"/>
  <c r="P133" i="5"/>
  <c r="Q133" i="5" s="1"/>
  <c r="P128" i="5"/>
  <c r="Q128" i="5" s="1"/>
  <c r="P127" i="5"/>
  <c r="Q127" i="5" s="1"/>
  <c r="P126" i="5"/>
  <c r="Q126" i="5" s="1"/>
  <c r="P125" i="5"/>
  <c r="Q125" i="5" s="1"/>
  <c r="P124" i="5"/>
  <c r="Q124" i="5" s="1"/>
  <c r="P123" i="5"/>
  <c r="Q123" i="5" s="1"/>
  <c r="P122" i="5"/>
  <c r="Q122" i="5" s="1"/>
  <c r="P121" i="5"/>
  <c r="Q121" i="5" s="1"/>
  <c r="P120" i="5"/>
  <c r="Q120" i="5" s="1"/>
  <c r="P118" i="5"/>
  <c r="Q118" i="5" s="1"/>
  <c r="P119" i="5"/>
  <c r="Q119" i="5" s="1"/>
  <c r="P117" i="5"/>
  <c r="Q117" i="5" s="1"/>
  <c r="P116" i="5"/>
  <c r="Q116" i="5" s="1"/>
  <c r="P115" i="5"/>
  <c r="Q115" i="5" s="1"/>
  <c r="P114" i="5"/>
  <c r="Q114" i="5" s="1"/>
  <c r="P113" i="5"/>
  <c r="Q113" i="5" s="1"/>
  <c r="P111" i="5"/>
  <c r="Q111" i="5" s="1"/>
  <c r="P110" i="5"/>
  <c r="Q110" i="5" s="1"/>
  <c r="P109" i="5"/>
  <c r="Q109" i="5" s="1"/>
  <c r="P108" i="5"/>
  <c r="Q108" i="5" s="1"/>
  <c r="P107" i="5"/>
  <c r="Q107" i="5" s="1"/>
  <c r="P106" i="5"/>
  <c r="Q106" i="5" s="1"/>
  <c r="P105" i="5"/>
  <c r="Q105" i="5" s="1"/>
  <c r="P104" i="5"/>
  <c r="Q104" i="5" s="1"/>
  <c r="P103" i="5"/>
  <c r="Q103" i="5" s="1"/>
  <c r="P102" i="5"/>
  <c r="Q102" i="5" s="1"/>
  <c r="P101" i="5"/>
  <c r="Q101" i="5" s="1"/>
  <c r="P100" i="5"/>
  <c r="Q100" i="5" s="1"/>
  <c r="P99" i="5"/>
  <c r="Q99" i="5" s="1"/>
  <c r="P98" i="5"/>
  <c r="Q98" i="5" s="1"/>
  <c r="P97" i="5"/>
  <c r="Q97" i="5" s="1"/>
  <c r="P96" i="5"/>
  <c r="Q96" i="5" s="1"/>
  <c r="P95" i="5"/>
  <c r="Q95" i="5" s="1"/>
  <c r="P94" i="5"/>
  <c r="Q94" i="5" s="1"/>
  <c r="P93" i="5"/>
  <c r="Q93" i="5" s="1"/>
  <c r="P92" i="5"/>
  <c r="Q92" i="5" s="1"/>
  <c r="P90" i="5"/>
  <c r="Q90" i="5" s="1"/>
  <c r="P89" i="5"/>
  <c r="Q89" i="5" s="1"/>
  <c r="P88" i="5"/>
  <c r="Q88" i="5" s="1"/>
  <c r="P87" i="5"/>
  <c r="Q87" i="5" s="1"/>
  <c r="P86" i="5"/>
  <c r="Q86" i="5" s="1"/>
  <c r="P85" i="5"/>
  <c r="Q85" i="5" s="1"/>
  <c r="P84" i="5"/>
  <c r="Q84" i="5" s="1"/>
  <c r="P83" i="5"/>
  <c r="Q83" i="5" s="1"/>
  <c r="P82" i="5"/>
  <c r="Q82" i="5" s="1"/>
  <c r="P81" i="5"/>
  <c r="Q81" i="5" s="1"/>
  <c r="P80" i="5"/>
  <c r="Q80" i="5" s="1"/>
  <c r="P79" i="5"/>
  <c r="Q79" i="5" s="1"/>
  <c r="P78" i="5"/>
  <c r="Q78" i="5" s="1"/>
  <c r="P77" i="5"/>
  <c r="Q77" i="5" s="1"/>
  <c r="P76" i="5"/>
  <c r="Q76" i="5" s="1"/>
  <c r="P75" i="5"/>
  <c r="Q75" i="5" s="1"/>
  <c r="Q74" i="5"/>
  <c r="P73" i="5"/>
  <c r="Q73" i="5" s="1"/>
  <c r="P71" i="5"/>
  <c r="Q71" i="5" s="1"/>
  <c r="P70" i="5"/>
  <c r="Q70" i="5" s="1"/>
  <c r="P69" i="5"/>
  <c r="Q69" i="5" s="1"/>
  <c r="P68" i="5"/>
  <c r="Q68" i="5" s="1"/>
  <c r="P58" i="5"/>
  <c r="Q58" i="5" s="1"/>
  <c r="P57" i="5"/>
  <c r="Q57" i="5" s="1"/>
  <c r="P56" i="5"/>
  <c r="Q56" i="5" s="1"/>
  <c r="P55" i="5"/>
  <c r="Q55" i="5" s="1"/>
  <c r="P54" i="5"/>
  <c r="Q54" i="5" s="1"/>
  <c r="P67" i="5"/>
  <c r="Q67" i="5" s="1"/>
  <c r="P66" i="5"/>
  <c r="Q66" i="5" s="1"/>
  <c r="P65" i="5"/>
  <c r="Q65" i="5" s="1"/>
  <c r="P64" i="5"/>
  <c r="Q64" i="5" s="1"/>
  <c r="P63" i="5"/>
  <c r="Q63" i="5" s="1"/>
  <c r="P62" i="5"/>
  <c r="Q62" i="5" s="1"/>
  <c r="P61" i="5"/>
  <c r="Q61" i="5" s="1"/>
  <c r="P60" i="5"/>
  <c r="Q60" i="5" s="1"/>
  <c r="P59" i="5"/>
  <c r="Q59" i="5" s="1"/>
  <c r="P41" i="5"/>
  <c r="Q41" i="5" s="1"/>
  <c r="P40" i="5"/>
  <c r="Q40" i="5" s="1"/>
  <c r="P39" i="5"/>
  <c r="Q39" i="5" s="1"/>
  <c r="P38" i="5"/>
  <c r="Q38" i="5" s="1"/>
  <c r="P37" i="5"/>
  <c r="Q37" i="5" s="1"/>
  <c r="P36" i="5"/>
  <c r="Q36" i="5" s="1"/>
  <c r="P35" i="5"/>
  <c r="Q35" i="5" s="1"/>
  <c r="P34" i="5"/>
  <c r="Q34" i="5" s="1"/>
  <c r="P33" i="5"/>
  <c r="Q33" i="5" s="1"/>
  <c r="P32" i="5"/>
  <c r="Q32" i="5" s="1"/>
  <c r="P31" i="5"/>
  <c r="Q31" i="5" s="1"/>
  <c r="P30" i="5"/>
  <c r="Q30" i="5" s="1"/>
  <c r="P29" i="5"/>
  <c r="Q29" i="5" s="1"/>
  <c r="P53" i="5"/>
  <c r="Q53" i="5" s="1"/>
  <c r="P52" i="5"/>
  <c r="Q52" i="5" s="1"/>
  <c r="P51" i="5"/>
  <c r="Q51" i="5" s="1"/>
  <c r="P50" i="5"/>
  <c r="Q50" i="5" s="1"/>
  <c r="P49" i="5"/>
  <c r="Q49" i="5" s="1"/>
  <c r="P48" i="5"/>
  <c r="Q48" i="5" s="1"/>
  <c r="P47" i="5"/>
  <c r="Q47" i="5" s="1"/>
  <c r="P46" i="5"/>
  <c r="Q46" i="5" s="1"/>
  <c r="P45" i="5"/>
  <c r="Q45" i="5" s="1"/>
  <c r="P44" i="5"/>
  <c r="Q44" i="5" s="1"/>
  <c r="P43" i="5"/>
  <c r="Q43" i="5" s="1"/>
  <c r="P42" i="5"/>
  <c r="Q42" i="5" s="1"/>
  <c r="P24" i="5"/>
  <c r="Q24" i="5" s="1"/>
  <c r="P25" i="5"/>
  <c r="Q25" i="5" s="1"/>
  <c r="P23" i="5"/>
  <c r="Q23" i="5" s="1"/>
  <c r="P16" i="5"/>
  <c r="Q16" i="5" s="1"/>
  <c r="P19" i="5"/>
  <c r="Q19" i="5" s="1"/>
  <c r="P18" i="5"/>
  <c r="Q18" i="5" s="1"/>
  <c r="P17" i="5"/>
  <c r="Q17" i="5" s="1"/>
  <c r="P22" i="5"/>
  <c r="Q22" i="5" s="1"/>
  <c r="P21" i="5"/>
  <c r="Q21" i="5" s="1"/>
  <c r="P20" i="5"/>
  <c r="Q20" i="5" s="1"/>
  <c r="P12" i="5"/>
  <c r="Q12" i="5" s="1"/>
  <c r="P15" i="5"/>
  <c r="Q15" i="5" s="1"/>
  <c r="P14" i="5"/>
  <c r="Q14" i="5" s="1"/>
  <c r="P13" i="5"/>
  <c r="Q13" i="5" s="1"/>
  <c r="P11" i="5"/>
  <c r="Q11" i="5" s="1"/>
  <c r="P8" i="5"/>
  <c r="Q8" i="5" s="1"/>
  <c r="P10" i="5"/>
  <c r="Q10" i="5" s="1"/>
  <c r="P9" i="5"/>
  <c r="Q9" i="5" s="1"/>
  <c r="P7" i="5"/>
  <c r="Q7" i="5" s="1"/>
  <c r="P6" i="5"/>
  <c r="Q6" i="5" s="1"/>
  <c r="Y454" i="5"/>
  <c r="Y453" i="5"/>
  <c r="Y452" i="5"/>
  <c r="Y451" i="5"/>
  <c r="Y450" i="5"/>
  <c r="Y449" i="5"/>
  <c r="Y448" i="5"/>
  <c r="Y447" i="5"/>
  <c r="Y446" i="5"/>
  <c r="Y445" i="5"/>
  <c r="Y444" i="5"/>
  <c r="Y4" i="5"/>
  <c r="Y456" i="5" l="1"/>
  <c r="T456" i="5"/>
  <c r="AM4" i="5"/>
  <c r="AQ454" i="5" l="1"/>
  <c r="AQ453" i="5"/>
  <c r="AQ452" i="5"/>
  <c r="AQ451" i="5"/>
  <c r="AQ450" i="5"/>
  <c r="AQ449" i="5"/>
  <c r="AQ448" i="5"/>
  <c r="AQ447" i="5"/>
  <c r="AQ446" i="5"/>
  <c r="AQ445" i="5"/>
  <c r="AQ444" i="5"/>
  <c r="AQ4" i="5"/>
  <c r="AZ454" i="5"/>
  <c r="AZ453" i="5"/>
  <c r="AZ452" i="5"/>
  <c r="AZ451" i="5"/>
  <c r="AZ450" i="5"/>
  <c r="AZ449" i="5"/>
  <c r="AZ448" i="5"/>
  <c r="AZ447" i="5"/>
  <c r="AZ446" i="5"/>
  <c r="AZ445" i="5"/>
  <c r="AZ444" i="5"/>
  <c r="AK454" i="5"/>
  <c r="AK453" i="5"/>
  <c r="AK452" i="5"/>
  <c r="AK451" i="5"/>
  <c r="AK450" i="5"/>
  <c r="AK449" i="5"/>
  <c r="AK448" i="5"/>
  <c r="AK447" i="5"/>
  <c r="AK446" i="5"/>
  <c r="AK445" i="5"/>
  <c r="AK444" i="5"/>
  <c r="AZ4" i="5"/>
  <c r="AQ456" i="5" l="1"/>
  <c r="AZ456" i="5"/>
  <c r="AK456" i="5"/>
  <c r="AK4" i="5"/>
  <c r="AR454" i="5" l="1"/>
  <c r="AR453" i="5"/>
  <c r="AR452" i="5"/>
  <c r="AR451" i="5"/>
  <c r="AR450" i="5"/>
  <c r="AR449" i="5"/>
  <c r="AR448" i="5"/>
  <c r="AR447" i="5"/>
  <c r="AR446" i="5"/>
  <c r="AR445" i="5"/>
  <c r="AR444" i="5"/>
  <c r="AR4" i="5"/>
  <c r="AY454" i="5"/>
  <c r="AL454" i="5"/>
  <c r="AY453" i="5"/>
  <c r="AL453" i="5"/>
  <c r="AY452" i="5"/>
  <c r="AL452" i="5"/>
  <c r="AY451" i="5"/>
  <c r="AL451" i="5"/>
  <c r="AY450" i="5"/>
  <c r="AL450" i="5"/>
  <c r="AY449" i="5"/>
  <c r="AL449" i="5"/>
  <c r="AY448" i="5"/>
  <c r="AL448" i="5"/>
  <c r="AY447" i="5"/>
  <c r="AL447" i="5"/>
  <c r="AY446" i="5"/>
  <c r="AL446" i="5"/>
  <c r="AY445" i="5"/>
  <c r="AL445" i="5"/>
  <c r="AY444" i="5"/>
  <c r="AL444" i="5"/>
  <c r="AL4" i="5"/>
  <c r="AY4" i="5"/>
  <c r="AI454" i="5"/>
  <c r="AI453" i="5"/>
  <c r="AI452" i="5"/>
  <c r="AI451" i="5"/>
  <c r="AI450" i="5"/>
  <c r="AI449" i="5"/>
  <c r="AI448" i="5"/>
  <c r="AI447" i="5"/>
  <c r="AI446" i="5"/>
  <c r="AI445" i="5"/>
  <c r="AI444" i="5"/>
  <c r="AI4" i="5"/>
  <c r="AR456" i="5" l="1"/>
  <c r="AI456" i="5"/>
  <c r="AL456" i="5"/>
  <c r="AY456" i="5"/>
  <c r="N454" i="5"/>
  <c r="M454" i="5"/>
  <c r="L454" i="5"/>
  <c r="N453" i="5"/>
  <c r="M453" i="5"/>
  <c r="L453" i="5"/>
  <c r="N452" i="5"/>
  <c r="M452" i="5"/>
  <c r="L452" i="5"/>
  <c r="N451" i="5"/>
  <c r="M451" i="5"/>
  <c r="L451" i="5"/>
  <c r="N450" i="5"/>
  <c r="M450" i="5"/>
  <c r="L450" i="5"/>
  <c r="N449" i="5"/>
  <c r="M449" i="5"/>
  <c r="L449" i="5"/>
  <c r="N448" i="5"/>
  <c r="M448" i="5"/>
  <c r="L448" i="5"/>
  <c r="N447" i="5"/>
  <c r="M447" i="5"/>
  <c r="L447" i="5"/>
  <c r="N446" i="5"/>
  <c r="M446" i="5"/>
  <c r="L446" i="5"/>
  <c r="N445" i="5"/>
  <c r="M445" i="5"/>
  <c r="L445" i="5"/>
  <c r="N444" i="5"/>
  <c r="M444" i="5"/>
  <c r="L444" i="5"/>
  <c r="AD454" i="5"/>
  <c r="AW454" i="5"/>
  <c r="AV454" i="5"/>
  <c r="AX454" i="5"/>
  <c r="X454" i="5"/>
  <c r="AE454" i="5"/>
  <c r="AC454" i="5"/>
  <c r="W454" i="5"/>
  <c r="BM454" i="5"/>
  <c r="BL454" i="5"/>
  <c r="BK454" i="5"/>
  <c r="BJ454" i="5"/>
  <c r="BI454" i="5"/>
  <c r="BA454" i="5"/>
  <c r="AB454" i="5"/>
  <c r="AG454" i="5"/>
  <c r="AJ454" i="5"/>
  <c r="AF454" i="5"/>
  <c r="AH454" i="5"/>
  <c r="V454" i="5"/>
  <c r="AA454" i="5"/>
  <c r="Z454" i="5"/>
  <c r="AD453" i="5"/>
  <c r="AW453" i="5"/>
  <c r="AV453" i="5"/>
  <c r="AX453" i="5"/>
  <c r="X453" i="5"/>
  <c r="AE453" i="5"/>
  <c r="AC453" i="5"/>
  <c r="W453" i="5"/>
  <c r="BM453" i="5"/>
  <c r="BL453" i="5"/>
  <c r="BK453" i="5"/>
  <c r="BJ453" i="5"/>
  <c r="BI453" i="5"/>
  <c r="BA453" i="5"/>
  <c r="AB453" i="5"/>
  <c r="AG453" i="5"/>
  <c r="AJ453" i="5"/>
  <c r="AF453" i="5"/>
  <c r="AH453" i="5"/>
  <c r="V453" i="5"/>
  <c r="AA453" i="5"/>
  <c r="Z453" i="5"/>
  <c r="AD452" i="5"/>
  <c r="AW452" i="5"/>
  <c r="AV452" i="5"/>
  <c r="AX452" i="5"/>
  <c r="X452" i="5"/>
  <c r="AE452" i="5"/>
  <c r="AC452" i="5"/>
  <c r="W452" i="5"/>
  <c r="BM452" i="5"/>
  <c r="BL452" i="5"/>
  <c r="BK452" i="5"/>
  <c r="BJ452" i="5"/>
  <c r="BI452" i="5"/>
  <c r="BA452" i="5"/>
  <c r="AB452" i="5"/>
  <c r="AG452" i="5"/>
  <c r="AJ452" i="5"/>
  <c r="AF452" i="5"/>
  <c r="AH452" i="5"/>
  <c r="V452" i="5"/>
  <c r="AA452" i="5"/>
  <c r="Z452" i="5"/>
  <c r="AD451" i="5"/>
  <c r="AW451" i="5"/>
  <c r="AV451" i="5"/>
  <c r="AX451" i="5"/>
  <c r="X451" i="5"/>
  <c r="AE451" i="5"/>
  <c r="AC451" i="5"/>
  <c r="W451" i="5"/>
  <c r="BM451" i="5"/>
  <c r="BL451" i="5"/>
  <c r="BK451" i="5"/>
  <c r="BJ451" i="5"/>
  <c r="BI451" i="5"/>
  <c r="BA451" i="5"/>
  <c r="AB451" i="5"/>
  <c r="AG451" i="5"/>
  <c r="AJ451" i="5"/>
  <c r="AF451" i="5"/>
  <c r="AH451" i="5"/>
  <c r="V451" i="5"/>
  <c r="AA451" i="5"/>
  <c r="Z451" i="5"/>
  <c r="AD450" i="5"/>
  <c r="AW450" i="5"/>
  <c r="AV450" i="5"/>
  <c r="AX450" i="5"/>
  <c r="X450" i="5"/>
  <c r="AE450" i="5"/>
  <c r="AC450" i="5"/>
  <c r="W450" i="5"/>
  <c r="BM450" i="5"/>
  <c r="BL450" i="5"/>
  <c r="BK450" i="5"/>
  <c r="BJ450" i="5"/>
  <c r="BI450" i="5"/>
  <c r="BA450" i="5"/>
  <c r="AB450" i="5"/>
  <c r="AG450" i="5"/>
  <c r="AJ450" i="5"/>
  <c r="AF450" i="5"/>
  <c r="AH450" i="5"/>
  <c r="V450" i="5"/>
  <c r="AA450" i="5"/>
  <c r="Z450" i="5"/>
  <c r="AD449" i="5"/>
  <c r="AW449" i="5"/>
  <c r="AV449" i="5"/>
  <c r="AX449" i="5"/>
  <c r="X449" i="5"/>
  <c r="AE449" i="5"/>
  <c r="AC449" i="5"/>
  <c r="W449" i="5"/>
  <c r="BM449" i="5"/>
  <c r="BL449" i="5"/>
  <c r="BK449" i="5"/>
  <c r="BJ449" i="5"/>
  <c r="BI449" i="5"/>
  <c r="BA449" i="5"/>
  <c r="AB449" i="5"/>
  <c r="AG449" i="5"/>
  <c r="AJ449" i="5"/>
  <c r="AF449" i="5"/>
  <c r="AH449" i="5"/>
  <c r="V449" i="5"/>
  <c r="AA449" i="5"/>
  <c r="Z449" i="5"/>
  <c r="AD448" i="5"/>
  <c r="AW448" i="5"/>
  <c r="AV448" i="5"/>
  <c r="AX448" i="5"/>
  <c r="X448" i="5"/>
  <c r="AE448" i="5"/>
  <c r="AC448" i="5"/>
  <c r="W448" i="5"/>
  <c r="BM448" i="5"/>
  <c r="BL448" i="5"/>
  <c r="BK448" i="5"/>
  <c r="BJ448" i="5"/>
  <c r="BI448" i="5"/>
  <c r="BA448" i="5"/>
  <c r="AB448" i="5"/>
  <c r="AG448" i="5"/>
  <c r="AJ448" i="5"/>
  <c r="AF448" i="5"/>
  <c r="AH448" i="5"/>
  <c r="V448" i="5"/>
  <c r="AA448" i="5"/>
  <c r="Z448" i="5"/>
  <c r="AD447" i="5"/>
  <c r="AW447" i="5"/>
  <c r="AV447" i="5"/>
  <c r="AX447" i="5"/>
  <c r="X447" i="5"/>
  <c r="AE447" i="5"/>
  <c r="AC447" i="5"/>
  <c r="W447" i="5"/>
  <c r="BM447" i="5"/>
  <c r="BL447" i="5"/>
  <c r="BK447" i="5"/>
  <c r="BJ447" i="5"/>
  <c r="BI447" i="5"/>
  <c r="BA447" i="5"/>
  <c r="AB447" i="5"/>
  <c r="AG447" i="5"/>
  <c r="AJ447" i="5"/>
  <c r="AF447" i="5"/>
  <c r="AH447" i="5"/>
  <c r="V447" i="5"/>
  <c r="AA447" i="5"/>
  <c r="Z447" i="5"/>
  <c r="AD446" i="5"/>
  <c r="AW446" i="5"/>
  <c r="AV446" i="5"/>
  <c r="AX446" i="5"/>
  <c r="X446" i="5"/>
  <c r="AE446" i="5"/>
  <c r="AC446" i="5"/>
  <c r="W446" i="5"/>
  <c r="BM446" i="5"/>
  <c r="BL446" i="5"/>
  <c r="BK446" i="5"/>
  <c r="BJ446" i="5"/>
  <c r="BI446" i="5"/>
  <c r="BA446" i="5"/>
  <c r="AB446" i="5"/>
  <c r="AG446" i="5"/>
  <c r="AJ446" i="5"/>
  <c r="AF446" i="5"/>
  <c r="AH446" i="5"/>
  <c r="V446" i="5"/>
  <c r="AA446" i="5"/>
  <c r="Z446" i="5"/>
  <c r="AD445" i="5"/>
  <c r="AW445" i="5"/>
  <c r="AV445" i="5"/>
  <c r="AX445" i="5"/>
  <c r="X445" i="5"/>
  <c r="AE445" i="5"/>
  <c r="AC445" i="5"/>
  <c r="W445" i="5"/>
  <c r="BM445" i="5"/>
  <c r="BL445" i="5"/>
  <c r="BK445" i="5"/>
  <c r="BJ445" i="5"/>
  <c r="BI445" i="5"/>
  <c r="BA445" i="5"/>
  <c r="AB445" i="5"/>
  <c r="AG445" i="5"/>
  <c r="AJ445" i="5"/>
  <c r="AF445" i="5"/>
  <c r="AH445" i="5"/>
  <c r="V445" i="5"/>
  <c r="AA445" i="5"/>
  <c r="Z445" i="5"/>
  <c r="AD444" i="5"/>
  <c r="AW444" i="5"/>
  <c r="AV444" i="5"/>
  <c r="AX444" i="5"/>
  <c r="X444" i="5"/>
  <c r="AE444" i="5"/>
  <c r="AC444" i="5"/>
  <c r="W444" i="5"/>
  <c r="BM444" i="5"/>
  <c r="BL444" i="5"/>
  <c r="BK444" i="5"/>
  <c r="BJ444" i="5"/>
  <c r="BI444" i="5"/>
  <c r="BA444" i="5"/>
  <c r="AB444" i="5"/>
  <c r="AG444" i="5"/>
  <c r="AJ444" i="5"/>
  <c r="AF444" i="5"/>
  <c r="AH444" i="5"/>
  <c r="V444" i="5"/>
  <c r="AA444" i="5"/>
  <c r="Z444" i="5"/>
  <c r="O454" i="5"/>
  <c r="O453" i="5"/>
  <c r="O452" i="5"/>
  <c r="O451" i="5"/>
  <c r="O450" i="5"/>
  <c r="O449" i="5"/>
  <c r="O448" i="5"/>
  <c r="O447" i="5"/>
  <c r="O446" i="5"/>
  <c r="O445" i="5"/>
  <c r="O444" i="5"/>
  <c r="AH456" i="5" l="1"/>
  <c r="AB456" i="5"/>
  <c r="BK456" i="5"/>
  <c r="AC456" i="5"/>
  <c r="AV456" i="5"/>
  <c r="BL456" i="5"/>
  <c r="Z456" i="5"/>
  <c r="AF456" i="5"/>
  <c r="BA456" i="5"/>
  <c r="AE456" i="5"/>
  <c r="AW456" i="5"/>
  <c r="V456" i="5"/>
  <c r="AG456" i="5"/>
  <c r="BJ456" i="5"/>
  <c r="AX456" i="5"/>
  <c r="M456" i="5"/>
  <c r="N456" i="5"/>
  <c r="W456" i="5"/>
  <c r="O456" i="5"/>
  <c r="AA456" i="5"/>
  <c r="AJ456" i="5"/>
  <c r="BI456" i="5"/>
  <c r="BM456" i="5"/>
  <c r="X456" i="5"/>
  <c r="AD456" i="5"/>
  <c r="L456" i="5"/>
  <c r="G454" i="5"/>
  <c r="G446" i="5"/>
  <c r="G450" i="5"/>
  <c r="G453" i="5"/>
  <c r="G445" i="5"/>
  <c r="G449" i="5"/>
  <c r="G448" i="5"/>
  <c r="G452" i="5"/>
  <c r="G447" i="5"/>
  <c r="G451" i="5"/>
  <c r="G444" i="5"/>
  <c r="BA4" i="5" l="1"/>
  <c r="AJ4" i="5"/>
  <c r="AH4" i="5"/>
  <c r="AG4" i="5" l="1"/>
  <c r="AF4" i="5"/>
  <c r="G440" i="5" l="1"/>
  <c r="G441" i="5" s="1"/>
  <c r="G439" i="5"/>
  <c r="V4" i="5"/>
  <c r="AD4" i="5"/>
  <c r="AW4" i="5"/>
  <c r="AV4" i="5"/>
  <c r="Z4" i="5"/>
  <c r="AX4" i="5"/>
  <c r="X4" i="5"/>
  <c r="AE4" i="5"/>
  <c r="AC4" i="5"/>
  <c r="AA4" i="5"/>
  <c r="W4" i="5"/>
  <c r="BM4" i="5"/>
  <c r="BL4" i="5"/>
  <c r="BK4" i="5"/>
  <c r="BJ4" i="5"/>
  <c r="BI4" i="5"/>
  <c r="AB4" i="5"/>
  <c r="F11" i="3" l="1"/>
  <c r="F10" i="3"/>
  <c r="F9" i="3"/>
  <c r="F8" i="3"/>
  <c r="F7" i="3"/>
  <c r="F6" i="3"/>
  <c r="F5" i="3"/>
  <c r="F4" i="3"/>
  <c r="M199" i="15"/>
  <c r="M210" i="15" s="1"/>
  <c r="L210" i="15"/>
</calcChain>
</file>

<file path=xl/sharedStrings.xml><?xml version="1.0" encoding="utf-8"?>
<sst xmlns="http://schemas.openxmlformats.org/spreadsheetml/2006/main" count="5908" uniqueCount="3065">
  <si>
    <t>Name</t>
  </si>
  <si>
    <t>Kingdom</t>
  </si>
  <si>
    <t>Size</t>
  </si>
  <si>
    <t>Militia</t>
  </si>
  <si>
    <t>Soldiery</t>
  </si>
  <si>
    <t>Kaduru</t>
  </si>
  <si>
    <t>Longspear</t>
  </si>
  <si>
    <t>large town</t>
  </si>
  <si>
    <t>Nyogo</t>
  </si>
  <si>
    <t>Bokarra</t>
  </si>
  <si>
    <t>large city</t>
  </si>
  <si>
    <t>Scaringa</t>
  </si>
  <si>
    <t>small town</t>
  </si>
  <si>
    <t>Ajabar</t>
  </si>
  <si>
    <t>small city</t>
  </si>
  <si>
    <t>metropolis</t>
  </si>
  <si>
    <t>Tengaibo</t>
  </si>
  <si>
    <t>Jaloro</t>
  </si>
  <si>
    <t xml:space="preserve">Redwall </t>
  </si>
  <si>
    <t xml:space="preserve">Kemba </t>
  </si>
  <si>
    <t xml:space="preserve">Ape City (Wakabi) </t>
  </si>
  <si>
    <t>Harikanya</t>
  </si>
  <si>
    <t>Oarana</t>
  </si>
  <si>
    <t xml:space="preserve">Arolo </t>
  </si>
  <si>
    <t>Ramala</t>
  </si>
  <si>
    <t>Keromang</t>
  </si>
  <si>
    <t>Masuba</t>
  </si>
  <si>
    <t xml:space="preserve">Evolos </t>
  </si>
  <si>
    <t xml:space="preserve">Lucina </t>
  </si>
  <si>
    <t xml:space="preserve">Hylux </t>
  </si>
  <si>
    <t xml:space="preserve">Glaveum </t>
  </si>
  <si>
    <t xml:space="preserve">Verenus </t>
  </si>
  <si>
    <t xml:space="preserve">Aquila </t>
  </si>
  <si>
    <t xml:space="preserve">Infernus </t>
  </si>
  <si>
    <t xml:space="preserve">Spear Head </t>
  </si>
  <si>
    <t xml:space="preserve">Vesta </t>
  </si>
  <si>
    <t xml:space="preserve">Catonia </t>
  </si>
  <si>
    <t>Copia</t>
  </si>
  <si>
    <t xml:space="preserve">Tytan </t>
  </si>
  <si>
    <t xml:space="preserve">Sorcia </t>
  </si>
  <si>
    <t>Celedon</t>
  </si>
  <si>
    <t>Erigoth</t>
  </si>
  <si>
    <t>Wolfenfels</t>
  </si>
  <si>
    <t>Windenfre</t>
  </si>
  <si>
    <t>Hammer Hold</t>
  </si>
  <si>
    <t>Hansla</t>
  </si>
  <si>
    <t>Dammerung</t>
  </si>
  <si>
    <t>Kyre</t>
  </si>
  <si>
    <t>Brannon</t>
  </si>
  <si>
    <t>Kelenon</t>
  </si>
  <si>
    <t>Nuada</t>
  </si>
  <si>
    <t>Claeryon</t>
  </si>
  <si>
    <t>Gaeadon</t>
  </si>
  <si>
    <t>Grey Dawn</t>
  </si>
  <si>
    <t>Lost Anchor</t>
  </si>
  <si>
    <t>Hard Keel</t>
  </si>
  <si>
    <t>Glitter Shore</t>
  </si>
  <si>
    <t>Mast Deep</t>
  </si>
  <si>
    <t>Lashwind</t>
  </si>
  <si>
    <t>Vigil</t>
  </si>
  <si>
    <t>Oisia</t>
  </si>
  <si>
    <t>Klessh</t>
  </si>
  <si>
    <t>Targim</t>
  </si>
  <si>
    <t>Milady</t>
  </si>
  <si>
    <t>Felldeed</t>
  </si>
  <si>
    <t>Free City</t>
  </si>
  <si>
    <t>Wilderlyn</t>
  </si>
  <si>
    <t>Dimitar</t>
  </si>
  <si>
    <t>Kazelduun</t>
  </si>
  <si>
    <t>Arnland</t>
  </si>
  <si>
    <t>Treviland</t>
  </si>
  <si>
    <t>Isle of Cassia</t>
  </si>
  <si>
    <t>Norgarde</t>
  </si>
  <si>
    <t>Styrla</t>
  </si>
  <si>
    <t>Jotunn</t>
  </si>
  <si>
    <t>Kastfel</t>
  </si>
  <si>
    <t>Hahll</t>
  </si>
  <si>
    <t>Lutadar</t>
  </si>
  <si>
    <t>Aesgir</t>
  </si>
  <si>
    <t>Vigdis</t>
  </si>
  <si>
    <t>Gudrun</t>
  </si>
  <si>
    <t>Halgar</t>
  </si>
  <si>
    <t>Brekkan</t>
  </si>
  <si>
    <t>Skurn</t>
  </si>
  <si>
    <t>Geirdir</t>
  </si>
  <si>
    <t>Skala</t>
  </si>
  <si>
    <t>Volsung</t>
  </si>
  <si>
    <t>Korturran</t>
  </si>
  <si>
    <t>Reavan</t>
  </si>
  <si>
    <t>Brazan</t>
  </si>
  <si>
    <t>Hyderis</t>
  </si>
  <si>
    <t>Dethvau</t>
  </si>
  <si>
    <t>Targuth</t>
  </si>
  <si>
    <t>Tirudor</t>
  </si>
  <si>
    <t>Osorio</t>
  </si>
  <si>
    <t>Fortuna</t>
  </si>
  <si>
    <t>Queen's Haven</t>
  </si>
  <si>
    <t>Saludor</t>
  </si>
  <si>
    <t>Colova</t>
  </si>
  <si>
    <t>Ibilis</t>
  </si>
  <si>
    <t>Cold Anchor</t>
  </si>
  <si>
    <t>Tulith</t>
  </si>
  <si>
    <t>Plenia</t>
  </si>
  <si>
    <t>Chyrssla</t>
  </si>
  <si>
    <t>Lancett</t>
  </si>
  <si>
    <t>Fleur</t>
  </si>
  <si>
    <t>Phaeria</t>
  </si>
  <si>
    <t>Robinet</t>
  </si>
  <si>
    <t>Highvow</t>
  </si>
  <si>
    <t>Valcouer</t>
  </si>
  <si>
    <t>Ataia</t>
  </si>
  <si>
    <t>Arrione</t>
  </si>
  <si>
    <t>Pelham</t>
  </si>
  <si>
    <t>Bastion</t>
  </si>
  <si>
    <t>Novulum</t>
  </si>
  <si>
    <t>Stonbrek</t>
  </si>
  <si>
    <t>Wendspire</t>
  </si>
  <si>
    <t>Myridon</t>
  </si>
  <si>
    <t>Lyre</t>
  </si>
  <si>
    <t>Cerrulea</t>
  </si>
  <si>
    <t>Illustrim</t>
  </si>
  <si>
    <t>Amadar West</t>
  </si>
  <si>
    <t>Amadar Center</t>
  </si>
  <si>
    <t>Slevvin</t>
  </si>
  <si>
    <t>Isle of Adulien</t>
  </si>
  <si>
    <t>Druindar</t>
  </si>
  <si>
    <t>Continent</t>
  </si>
  <si>
    <t>Ragnvor</t>
  </si>
  <si>
    <t>Mahabar</t>
  </si>
  <si>
    <t>Turutan</t>
  </si>
  <si>
    <t>Jangi Kara</t>
  </si>
  <si>
    <t>Devasena</t>
  </si>
  <si>
    <t>Suramir</t>
  </si>
  <si>
    <t>Jurojin</t>
  </si>
  <si>
    <t>Ako</t>
  </si>
  <si>
    <t>Kylin</t>
  </si>
  <si>
    <t>Mingxia</t>
  </si>
  <si>
    <t>Shining Shore</t>
  </si>
  <si>
    <t>Karmalan</t>
  </si>
  <si>
    <t>Galdan</t>
  </si>
  <si>
    <t>Amadar East</t>
  </si>
  <si>
    <t>Haka'Na</t>
  </si>
  <si>
    <t>Machakw</t>
  </si>
  <si>
    <t>Tiruwe</t>
  </si>
  <si>
    <t>Hurit</t>
  </si>
  <si>
    <t>Ko'Ohchen</t>
  </si>
  <si>
    <t>Red Horn</t>
  </si>
  <si>
    <t>Tatanka</t>
  </si>
  <si>
    <t>Tall Bear</t>
  </si>
  <si>
    <t>Liluye</t>
  </si>
  <si>
    <t>Unetuuwa</t>
  </si>
  <si>
    <t>Katamut</t>
  </si>
  <si>
    <t>Untunktahe</t>
  </si>
  <si>
    <t>Tohono</t>
  </si>
  <si>
    <t>Isle of the Eagle</t>
  </si>
  <si>
    <t>Tarbia</t>
  </si>
  <si>
    <t>Darmidia</t>
  </si>
  <si>
    <t>Tijara</t>
  </si>
  <si>
    <t>Ankhtiri</t>
  </si>
  <si>
    <t>Nemesis</t>
  </si>
  <si>
    <t>Domos</t>
  </si>
  <si>
    <t>Parseion</t>
  </si>
  <si>
    <t>Arxis</t>
  </si>
  <si>
    <t>Osireion</t>
  </si>
  <si>
    <t>Estarra</t>
  </si>
  <si>
    <t>Drommica</t>
  </si>
  <si>
    <t>Arropos</t>
  </si>
  <si>
    <t>Sargon</t>
  </si>
  <si>
    <t>The Thirteen Great Cities</t>
  </si>
  <si>
    <t>Aquila</t>
  </si>
  <si>
    <t>Huandao</t>
  </si>
  <si>
    <t>Grain</t>
  </si>
  <si>
    <t>Weapons</t>
  </si>
  <si>
    <t>Magic</t>
  </si>
  <si>
    <t>Iron</t>
  </si>
  <si>
    <t>Stone</t>
  </si>
  <si>
    <t>Gold</t>
  </si>
  <si>
    <t>Silver</t>
  </si>
  <si>
    <t>Platinum</t>
  </si>
  <si>
    <t>Gems</t>
  </si>
  <si>
    <t>Religion</t>
  </si>
  <si>
    <t>Copper</t>
  </si>
  <si>
    <t>Table 5-2: Town GP Limit</t>
  </si>
  <si>
    <t>pp 137-139 DMG</t>
  </si>
  <si>
    <t>Town Size</t>
  </si>
  <si>
    <t>Population *</t>
  </si>
  <si>
    <t>Average</t>
  </si>
  <si>
    <t>GP Limit</t>
  </si>
  <si>
    <t>Average Ready Cash</t>
  </si>
  <si>
    <t>Guards/Soldiers</t>
  </si>
  <si>
    <t>(1/10 pop * 1/2 gp limit)</t>
  </si>
  <si>
    <t>(population / 100)</t>
  </si>
  <si>
    <t>(pop./20)</t>
  </si>
  <si>
    <t>Thorp</t>
  </si>
  <si>
    <t>20-80</t>
  </si>
  <si>
    <t>50</t>
  </si>
  <si>
    <t>40</t>
  </si>
  <si>
    <t>1-4</t>
  </si>
  <si>
    <t>Hamlet</t>
  </si>
  <si>
    <t>81-400</t>
  </si>
  <si>
    <t>4-20</t>
  </si>
  <si>
    <t>Village</t>
  </si>
  <si>
    <t>401-900</t>
  </si>
  <si>
    <t>4-9</t>
  </si>
  <si>
    <t>20-45</t>
  </si>
  <si>
    <t>Small Town</t>
  </si>
  <si>
    <t>901-2,000</t>
  </si>
  <si>
    <t>9-20</t>
  </si>
  <si>
    <t>45-100</t>
  </si>
  <si>
    <t>Large Town</t>
  </si>
  <si>
    <t>2,001-5,000</t>
  </si>
  <si>
    <t>20-50</t>
  </si>
  <si>
    <t>100-250</t>
  </si>
  <si>
    <t>Small City</t>
  </si>
  <si>
    <t>5,001-12,000</t>
  </si>
  <si>
    <t>50-120</t>
  </si>
  <si>
    <t>250-600</t>
  </si>
  <si>
    <t>Large City</t>
  </si>
  <si>
    <t>12,001-25,000</t>
  </si>
  <si>
    <t>120-250</t>
  </si>
  <si>
    <t>600-1250</t>
  </si>
  <si>
    <t>Metropolis</t>
  </si>
  <si>
    <t>25,001 or more</t>
  </si>
  <si>
    <t>250 or more</t>
  </si>
  <si>
    <t>1250 or more</t>
  </si>
  <si>
    <t>The GP limit is an indicator of the price of the most expensive item available in that community. Nothing that costs more than</t>
  </si>
  <si>
    <t xml:space="preserve">      a community's GP limit is available for purchase in that community.</t>
  </si>
  <si>
    <t xml:space="preserve">To know how many of a particular item is available for sale = Ready Cash / Price of Item </t>
  </si>
  <si>
    <t xml:space="preserve">     (e.g. for a hamlet of 90 people, there'd be 450 gp Ready Cash; for a 15-gp longsword they would have</t>
  </si>
  <si>
    <t xml:space="preserve">      450 / 15 = 30 longswords available for sale)</t>
  </si>
  <si>
    <t xml:space="preserve">* adult population: depending on the dominant race of the community, the number of non-adults will range </t>
  </si>
  <si>
    <t xml:space="preserve">     from 10% to 40% of this figure</t>
  </si>
  <si>
    <t>Community</t>
  </si>
  <si>
    <t>** roll d100, on a roll of 96-100, a thorp or a hamlet adds +10 to the modifier when</t>
  </si>
  <si>
    <t>Modifier (CM)</t>
  </si>
  <si>
    <t xml:space="preserve">      determining the level of a ranger or druid</t>
  </si>
  <si>
    <t>-3**</t>
  </si>
  <si>
    <t>*** Cities this large can have more than one high-level NPC per class, each</t>
  </si>
  <si>
    <t>-2**</t>
  </si>
  <si>
    <t xml:space="preserve">     of whom generates lower-level characters of the same class, as described</t>
  </si>
  <si>
    <t xml:space="preserve">     below</t>
  </si>
  <si>
    <t>+3</t>
  </si>
  <si>
    <t>+6 (roll twice)***</t>
  </si>
  <si>
    <t>+9 (roll 3 times)***</t>
  </si>
  <si>
    <t>+12 (roll 4 times)***</t>
  </si>
  <si>
    <t>Highest Level Locals</t>
  </si>
  <si>
    <t>* Where these classes are more common, level is 1d8+modifier</t>
  </si>
  <si>
    <t>Class</t>
  </si>
  <si>
    <t>Character Level</t>
  </si>
  <si>
    <t>Adept</t>
  </si>
  <si>
    <t>1d6 + CM</t>
  </si>
  <si>
    <t>For PC classes, take the highest level and assume there are double that</t>
  </si>
  <si>
    <t>Aristocrat</t>
  </si>
  <si>
    <t>1d4 + CM</t>
  </si>
  <si>
    <t xml:space="preserve">      number of characters half that level, then double again  as many of those </t>
  </si>
  <si>
    <t>Barbarian*</t>
  </si>
  <si>
    <t xml:space="preserve">     half that level, on down to 1st level.</t>
  </si>
  <si>
    <t>Bard</t>
  </si>
  <si>
    <t xml:space="preserve">     (e.g. if the highest level fighter is 5th level, then the community also has </t>
  </si>
  <si>
    <t>Cleric</t>
  </si>
  <si>
    <t xml:space="preserve">     two 3rd-level fighters and four 1st-level fighters)</t>
  </si>
  <si>
    <t>Commoner</t>
  </si>
  <si>
    <t>4d4 + CM</t>
  </si>
  <si>
    <t>Druid</t>
  </si>
  <si>
    <t xml:space="preserve">Do the same for NPC classes but leave out the final stage that would </t>
  </si>
  <si>
    <t>Expert</t>
  </si>
  <si>
    <t>3d4 + CM</t>
  </si>
  <si>
    <t xml:space="preserve">     generate the number of 1st-level individuals. Instead, take the remaining</t>
  </si>
  <si>
    <t>Fighter</t>
  </si>
  <si>
    <t>1d8 + CM</t>
  </si>
  <si>
    <t xml:space="preserve">     population (after all the characters are generated) and divide</t>
  </si>
  <si>
    <t>Monk*</t>
  </si>
  <si>
    <t xml:space="preserve">     it up so that 91% are commoners, 5% are warriors, 3% are experts, and </t>
  </si>
  <si>
    <t>Paladin</t>
  </si>
  <si>
    <t>1d3 + CM</t>
  </si>
  <si>
    <t xml:space="preserve">     the remaining 1% is half artisans, half experts - all of these are 1st-level.</t>
  </si>
  <si>
    <t>Ranger</t>
  </si>
  <si>
    <t>Rogue</t>
  </si>
  <si>
    <r>
      <rPr>
        <b/>
        <sz val="10"/>
        <rFont val="Arial"/>
        <family val="2"/>
      </rPr>
      <t>Guards / Soldiers:</t>
    </r>
    <r>
      <rPr>
        <sz val="10"/>
        <rFont val="Arial"/>
        <family val="2"/>
      </rPr>
      <t xml:space="preserve"> For every 100 people in the community (round down) the</t>
    </r>
  </si>
  <si>
    <t>Sorcerer</t>
  </si>
  <si>
    <t xml:space="preserve">      community has one full-time guard or soldier. </t>
  </si>
  <si>
    <t>Warrior</t>
  </si>
  <si>
    <t>2d4 + CM</t>
  </si>
  <si>
    <t xml:space="preserve">In addition, for every 20 people in the community, an able-bodied member </t>
  </si>
  <si>
    <t>Wizard</t>
  </si>
  <si>
    <r>
      <t xml:space="preserve">     of the local </t>
    </r>
    <r>
      <rPr>
        <b/>
        <sz val="10"/>
        <rFont val="Arial"/>
        <family val="2"/>
      </rPr>
      <t>militia</t>
    </r>
    <r>
      <rPr>
        <sz val="11"/>
        <color theme="1"/>
        <rFont val="Calibri"/>
        <family val="2"/>
        <scheme val="minor"/>
      </rPr>
      <t xml:space="preserve"> or a</t>
    </r>
    <r>
      <rPr>
        <b/>
        <sz val="10"/>
        <rFont val="Arial"/>
        <family val="2"/>
      </rPr>
      <t xml:space="preserve"> conscript soldier</t>
    </r>
    <r>
      <rPr>
        <sz val="11"/>
        <color theme="1"/>
        <rFont val="Calibri"/>
        <family val="2"/>
        <scheme val="minor"/>
      </rPr>
      <t xml:space="preserve"> can be brought into service</t>
    </r>
  </si>
  <si>
    <t xml:space="preserve">     within just a few hours</t>
  </si>
  <si>
    <t>(assuming half the population is farming, and four families of five per hide)</t>
  </si>
  <si>
    <t># hides</t>
  </si>
  <si>
    <t>so avg population divided in half, then divide by 5 = number of hides</t>
  </si>
  <si>
    <t>Settlement Factor</t>
  </si>
  <si>
    <t>(Avg Pop / 50)</t>
  </si>
  <si>
    <t>2.5x bigger than a small town</t>
  </si>
  <si>
    <t>6x bigger than a small town</t>
  </si>
  <si>
    <t>13x bigger than a small town</t>
  </si>
  <si>
    <t>35x bigger than a small town</t>
  </si>
  <si>
    <t xml:space="preserve">1 -  revenue coming into that town </t>
  </si>
  <si>
    <t>2 - determining availability of items players are seeking in the game</t>
  </si>
  <si>
    <t>This allows us to divide the large-scale gold piece streams into a manageable scale that is more practical for purchasing large-scale resources including other export goods.</t>
  </si>
  <si>
    <t xml:space="preserve">Values below are shown in the SD. </t>
  </si>
  <si>
    <t>Economic Strength Factor</t>
  </si>
  <si>
    <t>Grain Revenue in Sovereign Ducats</t>
  </si>
  <si>
    <t>[Resource] Revenue in Sovereign Ducats</t>
  </si>
  <si>
    <t>Iron Revenue in Sovereign Ducats</t>
  </si>
  <si>
    <t>Stone Revenue in Sovereign Ducats</t>
  </si>
  <si>
    <t>Copper Revenue in Sovereign Ducats</t>
  </si>
  <si>
    <t>Silver Revenue in Sovereign Ducats</t>
  </si>
  <si>
    <t>Gold Revenue in Sovereign Ducats</t>
  </si>
  <si>
    <t>Platinum Revenue in Sovereign Ducats</t>
  </si>
  <si>
    <t>Gems Revenue in Sovereign Ducats</t>
  </si>
  <si>
    <t>optional rule: each year, roll 1d10 and modify if a druid is in service of the court</t>
  </si>
  <si>
    <t>* this is assuming an average harvest season, adjust by 10% up or down for every increment higher or lower than average</t>
  </si>
  <si>
    <t>Settlement</t>
  </si>
  <si>
    <t>Timber Revenue in Sovereign Ducats</t>
  </si>
  <si>
    <t>Timber</t>
  </si>
  <si>
    <t>Furs</t>
  </si>
  <si>
    <t>Livestock</t>
  </si>
  <si>
    <t>Salt</t>
  </si>
  <si>
    <t>Ships</t>
  </si>
  <si>
    <t>Fishing</t>
  </si>
  <si>
    <t>Ongolk</t>
  </si>
  <si>
    <t>Indiron</t>
  </si>
  <si>
    <t>Shyberry (halfling)</t>
  </si>
  <si>
    <t>Kalkamoor (gnome)</t>
  </si>
  <si>
    <t>Farnaway</t>
  </si>
  <si>
    <t>Spices</t>
  </si>
  <si>
    <t>total</t>
  </si>
  <si>
    <t>Dumatra</t>
  </si>
  <si>
    <t>Bronde</t>
  </si>
  <si>
    <t>Dwarven Kingdoms</t>
  </si>
  <si>
    <t>Teinhir</t>
  </si>
  <si>
    <t>Kalaraak</t>
  </si>
  <si>
    <t>Fletcher Forest</t>
  </si>
  <si>
    <t>Hydar Mts.</t>
  </si>
  <si>
    <t>Silvercap Mts.</t>
  </si>
  <si>
    <t>Eida'Las</t>
  </si>
  <si>
    <t>Lands of Oberon</t>
  </si>
  <si>
    <t>Idenbor Forest</t>
  </si>
  <si>
    <t>Vosakaar</t>
  </si>
  <si>
    <t>Stonecutter Mts.</t>
  </si>
  <si>
    <t>Yaramir</t>
  </si>
  <si>
    <t>W. Amadar</t>
  </si>
  <si>
    <t>Ordren Mts.</t>
  </si>
  <si>
    <t>Raurak</t>
  </si>
  <si>
    <t>Cauldron Mts.</t>
  </si>
  <si>
    <t>Aldalinh</t>
  </si>
  <si>
    <t>Final Forest</t>
  </si>
  <si>
    <t>Adulien</t>
  </si>
  <si>
    <t>Gidoran Forest</t>
  </si>
  <si>
    <t>Ulynar</t>
  </si>
  <si>
    <t>Tredfut Forest</t>
  </si>
  <si>
    <t>Ari'Aahn</t>
  </si>
  <si>
    <t>Great Elderwood</t>
  </si>
  <si>
    <t>Ningarnim Forest</t>
  </si>
  <si>
    <t>Konaar</t>
  </si>
  <si>
    <t>Volturnus Mts.</t>
  </si>
  <si>
    <t>Berylor</t>
  </si>
  <si>
    <t>Alcyone Mts.</t>
  </si>
  <si>
    <t>Lo'Shella</t>
  </si>
  <si>
    <t>Alona Forest</t>
  </si>
  <si>
    <t>Crescent Forest</t>
  </si>
  <si>
    <t>Serpent Mts.</t>
  </si>
  <si>
    <t>Jungle of Deepnight</t>
  </si>
  <si>
    <t>Aramanga Mts.</t>
  </si>
  <si>
    <t>Teliddia</t>
  </si>
  <si>
    <t>Shujin Forest</t>
  </si>
  <si>
    <t>Ryuluun Mts.</t>
  </si>
  <si>
    <t>Elyon</t>
  </si>
  <si>
    <t>Forest of the Great Stag</t>
  </si>
  <si>
    <t>Elgelor</t>
  </si>
  <si>
    <t>Lost Light Forest</t>
  </si>
  <si>
    <t>Ederoch</t>
  </si>
  <si>
    <t>Horn Mts.</t>
  </si>
  <si>
    <t>Pop.</t>
  </si>
  <si>
    <t>Iorung</t>
  </si>
  <si>
    <t>Gragus</t>
  </si>
  <si>
    <t>Kaijin</t>
  </si>
  <si>
    <t>Total Pop</t>
  </si>
  <si>
    <t>Sum of Sizes</t>
  </si>
  <si>
    <t>Avg Size Factor</t>
  </si>
  <si>
    <t>Textiles</t>
  </si>
  <si>
    <t>Wool</t>
  </si>
  <si>
    <t>Silk</t>
  </si>
  <si>
    <t>Sikaar</t>
  </si>
  <si>
    <t>Paradise Island</t>
  </si>
  <si>
    <t>Mithril</t>
  </si>
  <si>
    <t>Amberon</t>
  </si>
  <si>
    <t>Garnettren</t>
  </si>
  <si>
    <t>Citerak</t>
  </si>
  <si>
    <t>Sapphurnus</t>
  </si>
  <si>
    <t>Emraldren</t>
  </si>
  <si>
    <t>Amethek</t>
  </si>
  <si>
    <t>Jasprendyn</t>
  </si>
  <si>
    <t>Obseidon</t>
  </si>
  <si>
    <t>Agatren</t>
  </si>
  <si>
    <t>Turquorzem</t>
  </si>
  <si>
    <t>Evermore Mts.</t>
  </si>
  <si>
    <t>Shatterpeak Mts.</t>
  </si>
  <si>
    <t>Cascadrel</t>
  </si>
  <si>
    <t xml:space="preserve"> </t>
  </si>
  <si>
    <t>Amadar W.</t>
  </si>
  <si>
    <t>Amadar C.</t>
  </si>
  <si>
    <t>Amadar E.</t>
  </si>
  <si>
    <t>Elven Lands</t>
  </si>
  <si>
    <t>Dwarven Lands</t>
  </si>
  <si>
    <t>Summary Stats</t>
  </si>
  <si>
    <t>Sources</t>
  </si>
  <si>
    <t>https://www.quora.com/What-were-the-principal-exports-of-Medieval-Europe</t>
  </si>
  <si>
    <t>European exports</t>
  </si>
  <si>
    <t>Sugar</t>
  </si>
  <si>
    <t>Clay</t>
  </si>
  <si>
    <t>Economics is a strong backbone to every good story spanning a worldscape.</t>
  </si>
  <si>
    <t>Some products are staples, others are unique enough from their part of the world that other towns and cities seek them out for superior quality or some exotic appeal.</t>
  </si>
  <si>
    <t>Flax</t>
  </si>
  <si>
    <t>Opium</t>
  </si>
  <si>
    <t>Eventually the goal is to rate these resource centers from 1 to 10 based on their volume and/or the income they generate from demand.</t>
  </si>
  <si>
    <t xml:space="preserve">Timber is harvested from a nearby forest and transported either over land or down waterways. </t>
  </si>
  <si>
    <t>Magic indicates that there is a concentration of magical study that special items could be found here more easily or that an academy exists for teaching magic.</t>
  </si>
  <si>
    <t>Wool is harvested from sheep. This reflects a raw product that is sought after by weavers or those wanting warmer fabric.</t>
  </si>
  <si>
    <t>Wine is harvested from nearby vineyards and manufactured locally. Wine has many varieties.</t>
  </si>
  <si>
    <t xml:space="preserve">Clay is found in river basins or in where rivers deposit silt such as bogs and swamps. Clay can be used to form pottery or building material as well as for medicines. </t>
  </si>
  <si>
    <t xml:space="preserve">Furs can come from any number of animals. In primitive cultures they are worn as clothing for warmth. In more refined cultures more exotic furs are worn for decoration. </t>
  </si>
  <si>
    <t>Mithril is mined almost exclusively by Dwarves. They are experts in finding and refining this rare metal to be lightweight and strong. It is highly valued.</t>
  </si>
  <si>
    <t>Copper mines produce ore that is refined and used for a variety of tools and cooking items as well as struck into coins of lesser value.</t>
  </si>
  <si>
    <t>Silver is the most abundant of precious metals. Silver ore is normally refined locally and used for luxury items as well as for magical purposes. It is also struck into coins.</t>
  </si>
  <si>
    <t xml:space="preserve">Gold is the most popular of the precious metals. Gold ore is refined locally and used for luxury items as well as struck for coinage. </t>
  </si>
  <si>
    <t>Platinum is the most valuable of precious metals used for coins. It is uncommon to see it used for larger luxury items, perhaps jewelry. It is struck into coins of the highest value.</t>
  </si>
  <si>
    <t>Gems run the gamut of semi-precious to precious stones. Raw stones are often sent off to where expert jewelers can cut and polish them for their beauty.</t>
  </si>
  <si>
    <t xml:space="preserve">Religion represents a site where the main church of a religion stands. This is a holy site of pilgrimage to believers, as well as the base of power and authority for the relgion worldwide. </t>
  </si>
  <si>
    <t xml:space="preserve">Spices can be any additive that adds flavor to food. From mustard and pepper all the way up to saffron and mhyrr, spices command a high value for even small volumes. </t>
  </si>
  <si>
    <t xml:space="preserve">Ship-building is centered around deep ports where master craftsmen can create anything from carracks to twin-masted rowing ships. </t>
  </si>
  <si>
    <t>Salt is mined and washed and left to dry into its refined form. It is used for curing and preserving meats, flavoring foods, and a host of other uses.</t>
  </si>
  <si>
    <t xml:space="preserve">Stone is primarily used for building walls. Varieties of stone range in strength, ease of use in shaping, and in aesthetic appeal. </t>
  </si>
  <si>
    <t>Livestock can be any animals used for consumption but tend to be cows and bulls, sought for their beef.</t>
  </si>
  <si>
    <t xml:space="preserve">Weapons represents any location where master smiths and engineers create masterwork weapons and artillery. </t>
  </si>
  <si>
    <t xml:space="preserve">Flax is a flowery plant that is harvested and refined into a fine thread that is in turn woven into linen. Linen is lighter and softer than wool. Flax can also create linseed oil. </t>
  </si>
  <si>
    <t>Opium is harvested from poppy plants. It is boiled into a paste and dried to create a powder that is smoked in pipes. It is a hallucinogenic and highly addictive drug. It is highly valued but often trafficked on the black market.</t>
  </si>
  <si>
    <t>Timber includes hard woods like Ash, Cherry, Elm, Hickory, Mahogany, Maple, Oak, Poplar, Sandlewood, Teak, and Walnut. Soft woods include Pine, Fir, Spruce, Cedar, and Hemlock.</t>
  </si>
  <si>
    <t>Sugar is harvested from sugar cane plants and refined into a powder used for flavor. It is highly sought after by the wealthy and is a luxury item.</t>
  </si>
  <si>
    <t>Silk is harvested from special caterpillars and is considered the finest in material for making garments. It is a luxury item. Its production is well guarded in its native lands.</t>
  </si>
  <si>
    <t>Here raw fabrics like wool and silk can be woven by expert loomers and weavers into refined fabrics that are strong as well as artisticallly pleasing</t>
  </si>
  <si>
    <t xml:space="preserve">Common furs come from Beaver, Bear, Rabbit, Squirrel, Foyne (polecat), Lynx, Otter, and leathers (Buckskin and Deerskin). More luxuery furs include Fox, Sable, Mink, Cordovan, Ermine, Powdered Ermne, and Leopard. </t>
  </si>
  <si>
    <t xml:space="preserve">Woven materials include wool, linen, silk, and cotton. </t>
  </si>
  <si>
    <t>Cotton</t>
  </si>
  <si>
    <t xml:space="preserve">Cotton is harvested from plants and spun into thread which can be woven into clothing and other fabric. </t>
  </si>
  <si>
    <t>Long vegetation periods (175 to 225 days) without frost. Constant temperatures between 18 and 30°.</t>
  </si>
  <si>
    <t>Ample sunshine and fairly dry conditions. A minimum of 500 mm of water between germination and boll formation. Deep, well-drained soils with a good nutrient content</t>
  </si>
  <si>
    <t>Norgarde (colony)</t>
  </si>
  <si>
    <t>Examples are Saffron, Vanilla, Cardamom, Pepper, Cinnamon, Cloves, Nutmeg, Ginger, Coriander, Cumin, Garlic, Turmeric, Mace, Anise, Caraway, Mustard, Bay Leaves, Star Anise, Fennel, Taragon</t>
  </si>
  <si>
    <t>Examples are Limestone, Sandstone, Granite, Marble, Gypsum, Alabaster, and Slate</t>
  </si>
  <si>
    <t>Varieties include mined salt, sea salt, tidal pool salt, pink salt (purest form, very bold flavor, very rare), black salt (fired with spices), volcanic black salt, red salt, and smoked salt</t>
  </si>
  <si>
    <t>Freshwater varities include eel and lamprey, carp, crayfish, and trout</t>
  </si>
  <si>
    <t>Also includes mollusks, cockles, oysters, mussels, scallops, and whelks</t>
  </si>
  <si>
    <t>Steel</t>
  </si>
  <si>
    <t>Copper combined with tin creates bronze, copper combined with zinc creates brass.</t>
  </si>
  <si>
    <t>Tobacco</t>
  </si>
  <si>
    <t>total # of resources</t>
  </si>
  <si>
    <t>Tea</t>
  </si>
  <si>
    <t>Iron ore is mined from rocky terrain or from marshlands as bog iron. It can be forged into tools, weapons, and building materials. It can also be refined by smiths using smelting techniques make steel.</t>
  </si>
  <si>
    <t>Amber is considered a precious gem and is included in this category.</t>
  </si>
  <si>
    <t xml:space="preserve">Tobacco plants are grown in temperate to subtropical regions. The leaves are dried and ground into powder that is smoked in pipes or used directly as snuff powder. </t>
  </si>
  <si>
    <t xml:space="preserve">Tea leaves run a wide variety of plants and are unique to each region. Tea is enjoyed as a cultural beverage as well as sought after from other lands by the wealthy. </t>
  </si>
  <si>
    <t xml:space="preserve">Steel is refined from iron ore using smelting techniques. It requires experts using specialized equipment and is usually, but not always, located near where iron ore is a regular export product. </t>
  </si>
  <si>
    <t>Pirates</t>
  </si>
  <si>
    <t>Trade Hub</t>
  </si>
  <si>
    <r>
      <t xml:space="preserve">The </t>
    </r>
    <r>
      <rPr>
        <b/>
        <sz val="11"/>
        <color theme="1"/>
        <rFont val="Calibri"/>
        <family val="2"/>
        <scheme val="minor"/>
      </rPr>
      <t>Towns &amp; Cities</t>
    </r>
    <r>
      <rPr>
        <sz val="11"/>
        <color theme="1"/>
        <rFont val="Calibri"/>
        <family val="2"/>
        <scheme val="minor"/>
      </rPr>
      <t xml:space="preserve"> chart indicates where important trade goods are produced. </t>
    </r>
  </si>
  <si>
    <r>
      <t xml:space="preserve">The </t>
    </r>
    <r>
      <rPr>
        <b/>
        <sz val="11"/>
        <color theme="1"/>
        <rFont val="Calibri"/>
        <family val="2"/>
        <scheme val="minor"/>
      </rPr>
      <t>Trade Chart</t>
    </r>
    <r>
      <rPr>
        <sz val="11"/>
        <color theme="1"/>
        <rFont val="Calibri"/>
        <family val="2"/>
        <scheme val="minor"/>
      </rPr>
      <t xml:space="preserve"> (under development) indicates how those products flow from one part of the world to another.</t>
    </r>
  </si>
  <si>
    <t>Trade goods exist where something is produced in adundance and are in demand elsewhere.</t>
  </si>
  <si>
    <t>One city might have plenty of grain for feeding its people, but might lack iron or stone. Another might have plenty of everything to survive, but crave exotice furs or spices.</t>
  </si>
  <si>
    <t>An industry can define the culture of that settlement. A town of ship-builders will have different stories to tell than a town dominated by a large church that is the head of a world religion.</t>
  </si>
  <si>
    <t>Every settlement has various industries producing things to sustain itself. Most industries are a result of surrounding terrain or natural resources. Some are just a product of history.</t>
  </si>
  <si>
    <t>Some industries produce tangible items, or Trade Goods. Some creates Services unique enough to be sought after like a tangible good.</t>
  </si>
  <si>
    <r>
      <t xml:space="preserve">Settlements can either have a </t>
    </r>
    <r>
      <rPr>
        <b/>
        <sz val="11"/>
        <color theme="1"/>
        <rFont val="Calibri"/>
        <family val="2"/>
        <scheme val="minor"/>
      </rPr>
      <t>need</t>
    </r>
    <r>
      <rPr>
        <sz val="11"/>
        <color theme="1"/>
        <rFont val="Calibri"/>
        <family val="2"/>
        <scheme val="minor"/>
      </rPr>
      <t xml:space="preserve"> for a trade good (they don't produce enough of it to survive) or a </t>
    </r>
    <r>
      <rPr>
        <b/>
        <sz val="11"/>
        <color theme="1"/>
        <rFont val="Calibri"/>
        <family val="2"/>
        <scheme val="minor"/>
      </rPr>
      <t>want</t>
    </r>
    <r>
      <rPr>
        <sz val="11"/>
        <color theme="1"/>
        <rFont val="Calibri"/>
        <family val="2"/>
        <scheme val="minor"/>
      </rPr>
      <t xml:space="preserve"> (items of superior quality or luxury items).</t>
    </r>
  </si>
  <si>
    <t>Resource icons indicate where towns and cities are so abundant in, or good at making, some product or service that they can generate a profit.</t>
  </si>
  <si>
    <t>This map does not list every possible resource in the world, just the industries cranking out large and regular volumes of them.</t>
  </si>
  <si>
    <t>There are plenty of precious goods or unique services in the world that aren't included in these charts. They just aren't produced as a part of regular economy on a world scale.</t>
  </si>
  <si>
    <t xml:space="preserve">Stories can always feature a rare plant, a hidden or abandoned gold mine, or a religious shrine where elite warriors are trained or an artifact of great power is stored. </t>
  </si>
  <si>
    <t xml:space="preserve">These charts track high volume goods and services that are consistently farmed, mined, or produced from these areas and generate large volumes of income in the trade world. </t>
  </si>
  <si>
    <t>Perfume</t>
  </si>
  <si>
    <t>Olive Oil</t>
  </si>
  <si>
    <t>Glass Wares</t>
  </si>
  <si>
    <t>Lead</t>
  </si>
  <si>
    <t>Papyrus</t>
  </si>
  <si>
    <t>Tin</t>
  </si>
  <si>
    <t>Tin combined with Copper creates Bronze</t>
  </si>
  <si>
    <t>papyrus plant is a reed that grows in marshy areas around large rivers</t>
  </si>
  <si>
    <t>Locations</t>
  </si>
  <si>
    <t>Regions</t>
  </si>
  <si>
    <t>Mahabar, Tarbia</t>
  </si>
  <si>
    <t>Amber</t>
  </si>
  <si>
    <t>Ivory</t>
  </si>
  <si>
    <t>Dyes</t>
  </si>
  <si>
    <t>Natural dyes are dyes or colorants derived from plants, invertebrates, or minerals. The majority of natural dyes are vegetable dyes from plant sources—roots, berries, bark, leaves, and wood—and other biological sources such as fungi and lichens.</t>
  </si>
  <si>
    <t xml:space="preserve">perfumes are created from a variety of plant ingredients including rose, jasmine, amber, spices, resins, herbs, precious woods, bitter orange and other citrus trees, as well as animal fragrance materials such as ambergris and musk </t>
  </si>
  <si>
    <t>olive oil is cultivated from olives which are pressed and the oil refined</t>
  </si>
  <si>
    <t>diff</t>
  </si>
  <si>
    <t>Porcelain</t>
  </si>
  <si>
    <t>Incense</t>
  </si>
  <si>
    <t>Medicine</t>
  </si>
  <si>
    <t>Pearls</t>
  </si>
  <si>
    <t>Bronze</t>
  </si>
  <si>
    <t>Brass</t>
  </si>
  <si>
    <t>Jade</t>
  </si>
  <si>
    <t>Metal Wares</t>
  </si>
  <si>
    <t>Pottery</t>
  </si>
  <si>
    <t>Svolvaer</t>
  </si>
  <si>
    <t>Braang</t>
  </si>
  <si>
    <t>Kygard</t>
  </si>
  <si>
    <t>Ivory primarily comes from the tusks of elephants, but was also harvested from walrus tusks</t>
  </si>
  <si>
    <t xml:space="preserve">Whaling includes blubber, whale oil, whale bone, and amberchrys (used for perfume manufacturing). </t>
  </si>
  <si>
    <t>Saltwater varieties include cod / haddock "stockfish", herring, lobster, crab, mackerel, tuna, pike, plaice, flounder, salmon, shrimp.</t>
  </si>
  <si>
    <t>Fishing covers a wide range of activities, from producing stable and high volumes of common fish to the more rare and expensive fish craved by the rich.</t>
  </si>
  <si>
    <t>TOTAL</t>
  </si>
  <si>
    <t>Isle of Orpheon</t>
  </si>
  <si>
    <t>Charnella</t>
  </si>
  <si>
    <t>Direfrost Mts.</t>
  </si>
  <si>
    <t>Islands</t>
  </si>
  <si>
    <t>Wandering Isle</t>
  </si>
  <si>
    <t>Isle of Ronan</t>
  </si>
  <si>
    <t>Isle of Daysend</t>
  </si>
  <si>
    <t>The Great Darkwood</t>
  </si>
  <si>
    <t>(unnamed)</t>
  </si>
  <si>
    <t>Faun Forest</t>
  </si>
  <si>
    <t>Bane Wood</t>
  </si>
  <si>
    <t>Chauvet Wood</t>
  </si>
  <si>
    <t>Treacle Wood</t>
  </si>
  <si>
    <t>Sighing Forest</t>
  </si>
  <si>
    <t>Doxy Forest</t>
  </si>
  <si>
    <t>Rivers</t>
  </si>
  <si>
    <t>Lakes</t>
  </si>
  <si>
    <t>Swamps</t>
  </si>
  <si>
    <t>Dankmire</t>
  </si>
  <si>
    <t>Wetflosh</t>
  </si>
  <si>
    <t>Mountains</t>
  </si>
  <si>
    <t>Hills</t>
  </si>
  <si>
    <t>Haunted Moors</t>
  </si>
  <si>
    <t>Heaven's Tower</t>
  </si>
  <si>
    <t>Ruins</t>
  </si>
  <si>
    <t>Coastline</t>
  </si>
  <si>
    <t>Sundered Shores</t>
  </si>
  <si>
    <t>Widow's Bight</t>
  </si>
  <si>
    <t>Neringa Sound</t>
  </si>
  <si>
    <t>Vesper Bay</t>
  </si>
  <si>
    <t>Straits of Millicent</t>
  </si>
  <si>
    <t>Azure Bay</t>
  </si>
  <si>
    <t>Sable Bay</t>
  </si>
  <si>
    <t>Buckler Bay</t>
  </si>
  <si>
    <t>Bay of Nereida</t>
  </si>
  <si>
    <t>Strait of Glyndwyr</t>
  </si>
  <si>
    <t>Bay of Lorelei</t>
  </si>
  <si>
    <t>Merfolk Point</t>
  </si>
  <si>
    <t>Roskilde Bay</t>
  </si>
  <si>
    <t>Bone Bay</t>
  </si>
  <si>
    <t>Haunted Bay</t>
  </si>
  <si>
    <t>Stormer Strait</t>
  </si>
  <si>
    <t>Gulf of Korsair</t>
  </si>
  <si>
    <t>Bay of Banners</t>
  </si>
  <si>
    <t>Bay of Luna</t>
  </si>
  <si>
    <t>Howling Sea</t>
  </si>
  <si>
    <t>Sea of Oberon</t>
  </si>
  <si>
    <t>Drude Forest</t>
  </si>
  <si>
    <t>Dunsan Forest</t>
  </si>
  <si>
    <t>Elfrend Wood</t>
  </si>
  <si>
    <t>Nastrond Forest</t>
  </si>
  <si>
    <t>Neversun Forest</t>
  </si>
  <si>
    <t>Greydon Wood</t>
  </si>
  <si>
    <t>Horns of the Bull</t>
  </si>
  <si>
    <t>Faldynn Forest</t>
  </si>
  <si>
    <t>Xiandai</t>
  </si>
  <si>
    <t>Rubelor</t>
  </si>
  <si>
    <t>Western Keep</t>
  </si>
  <si>
    <t>Morkil</t>
  </si>
  <si>
    <t>Hammer Keep</t>
  </si>
  <si>
    <t>Silverok</t>
  </si>
  <si>
    <t>King’s Keep</t>
  </si>
  <si>
    <t>Stonruun</t>
  </si>
  <si>
    <t>Northern Keep</t>
  </si>
  <si>
    <t>Feldspear</t>
  </si>
  <si>
    <t>Queen’s Keep</t>
  </si>
  <si>
    <t>Gilderok</t>
  </si>
  <si>
    <t>Eastern Keep</t>
  </si>
  <si>
    <t>Hanfast</t>
  </si>
  <si>
    <t xml:space="preserve">Hardkiln </t>
  </si>
  <si>
    <t xml:space="preserve">Godhelm </t>
  </si>
  <si>
    <t xml:space="preserve">Glitren </t>
  </si>
  <si>
    <t>Total Number of Elves:</t>
  </si>
  <si>
    <t>Total Number of Dwarves:</t>
  </si>
  <si>
    <t>plus x10 for villages</t>
  </si>
  <si>
    <t>Total Humans:</t>
  </si>
  <si>
    <t>There were about 30 legions in the Roman army. Each legion had between 4,000 and 6,000 soldiers, called legionaries. Each legion had ten cohorts. Each cohort was made up of six troops of about 80 legionaries, called centuries.</t>
  </si>
  <si>
    <t>So Rome probably had about 150,000 soldiers.</t>
  </si>
  <si>
    <t>Under Severus the number of regiments increased to about 400, of which about 13% were double-strength (250,000 men, or 60% of total army).</t>
  </si>
  <si>
    <r>
      <t>The auxilia consisted, under Augustus, of about 250 regiments of roughly cohort size, that is, about 500 men (in total </t>
    </r>
    <r>
      <rPr>
        <b/>
        <sz val="11"/>
        <color rgb="FF222222"/>
        <rFont val="Calibri"/>
        <family val="2"/>
        <scheme val="minor"/>
      </rPr>
      <t>125,000 men</t>
    </r>
    <r>
      <rPr>
        <sz val="11"/>
        <color rgb="FF222222"/>
        <rFont val="Calibri"/>
        <family val="2"/>
        <scheme val="minor"/>
      </rPr>
      <t xml:space="preserve">, or 50% of total army effectives). </t>
    </r>
  </si>
  <si>
    <t>Norgarde Colonies</t>
  </si>
  <si>
    <t>Experiment: what if we multiply all town and city populations by 10 to account for surrounding villages, hamlets, and thorpes?</t>
  </si>
  <si>
    <t xml:space="preserve">Barter Bay </t>
  </si>
  <si>
    <t>Free City of Oisia</t>
  </si>
  <si>
    <t>Free Cities of W. Amadar</t>
  </si>
  <si>
    <t>Free Cities of Central Amadar</t>
  </si>
  <si>
    <t>Population by Kingdom</t>
  </si>
  <si>
    <t>Dwarven K. of Rubelor</t>
  </si>
  <si>
    <t>Total Human City Population:</t>
  </si>
  <si>
    <t>kingdom</t>
  </si>
  <si>
    <t>Human Kingdoms</t>
  </si>
  <si>
    <t>Elibreth</t>
  </si>
  <si>
    <t>Caldalir</t>
  </si>
  <si>
    <t>He'inatha</t>
  </si>
  <si>
    <t>Merelien</t>
  </si>
  <si>
    <t>Orinaan</t>
  </si>
  <si>
    <t>Na'irean</t>
  </si>
  <si>
    <t>Haloreth</t>
  </si>
  <si>
    <t>Rithyra</t>
  </si>
  <si>
    <t>Eleyolen</t>
  </si>
  <si>
    <t>Omanarra</t>
  </si>
  <si>
    <t>Ebalarin</t>
  </si>
  <si>
    <t>Illyndra</t>
  </si>
  <si>
    <t>Reyhimra</t>
  </si>
  <si>
    <t>Phaeredryn</t>
  </si>
  <si>
    <t>Hamdamar</t>
  </si>
  <si>
    <t>Devanna</t>
  </si>
  <si>
    <t>Lavellin</t>
  </si>
  <si>
    <t>Arduith</t>
  </si>
  <si>
    <t>Seryniel</t>
  </si>
  <si>
    <t>Seiveril</t>
  </si>
  <si>
    <t>Talaedra</t>
  </si>
  <si>
    <t>Calarel</t>
  </si>
  <si>
    <t>Wrenfaren</t>
  </si>
  <si>
    <t>Elashor</t>
  </si>
  <si>
    <t>Vaella</t>
  </si>
  <si>
    <t>Aelesar</t>
  </si>
  <si>
    <t>Brightsong</t>
  </si>
  <si>
    <t>Faenor</t>
  </si>
  <si>
    <t>Oritiris</t>
  </si>
  <si>
    <t>Naerdya</t>
  </si>
  <si>
    <t>Nabreith</t>
  </si>
  <si>
    <t>Alais</t>
  </si>
  <si>
    <t>Evanara</t>
  </si>
  <si>
    <t>Moondown</t>
  </si>
  <si>
    <t>Silvyr</t>
  </si>
  <si>
    <t>E. Amadar</t>
  </si>
  <si>
    <t>Adanell</t>
  </si>
  <si>
    <t>Venlana</t>
  </si>
  <si>
    <t>Briareth</t>
  </si>
  <si>
    <t>Orbryn</t>
  </si>
  <si>
    <t>Felduin</t>
  </si>
  <si>
    <t>Eilris</t>
  </si>
  <si>
    <t>Daealla</t>
  </si>
  <si>
    <t>Zylaeren</t>
  </si>
  <si>
    <t>Sharian</t>
  </si>
  <si>
    <t>Mavra</t>
  </si>
  <si>
    <t>Mevera</t>
  </si>
  <si>
    <t>Elawarin</t>
  </si>
  <si>
    <t>Taerylin</t>
  </si>
  <si>
    <t>Panarel</t>
  </si>
  <si>
    <t>Aldaval</t>
  </si>
  <si>
    <t>Jorildyn</t>
  </si>
  <si>
    <t>Reysalor</t>
  </si>
  <si>
    <t>Ylyndar</t>
  </si>
  <si>
    <t>Ralyndur</t>
  </si>
  <si>
    <t>Brindarry</t>
  </si>
  <si>
    <t>Yundraer</t>
  </si>
  <si>
    <t>Stilmyst</t>
  </si>
  <si>
    <t>Laaktala</t>
  </si>
  <si>
    <t>Gylledha</t>
  </si>
  <si>
    <t>Ellashor</t>
  </si>
  <si>
    <t>Faenion</t>
  </si>
  <si>
    <t>Lydeira</t>
  </si>
  <si>
    <t>Silveroak</t>
  </si>
  <si>
    <t>Noldorin</t>
  </si>
  <si>
    <t>Othorion</t>
  </si>
  <si>
    <t>Faerondil</t>
  </si>
  <si>
    <t>Tiatha</t>
  </si>
  <si>
    <t>Kelerandri</t>
  </si>
  <si>
    <t>Rivleam</t>
  </si>
  <si>
    <t>Talandren</t>
  </si>
  <si>
    <t>Rivvikyn</t>
  </si>
  <si>
    <t>Ellarion</t>
  </si>
  <si>
    <t>Darkstar</t>
  </si>
  <si>
    <t>Long Keep</t>
  </si>
  <si>
    <t>Longdelve</t>
  </si>
  <si>
    <t>Barrel Keep</t>
  </si>
  <si>
    <t>Merryhorn</t>
  </si>
  <si>
    <t>River Keep</t>
  </si>
  <si>
    <t>Drakebane</t>
  </si>
  <si>
    <t>Eagle Keep</t>
  </si>
  <si>
    <t>Hammerfine</t>
  </si>
  <si>
    <t>Broadren</t>
  </si>
  <si>
    <t>Lonely Keep</t>
  </si>
  <si>
    <t>Khundrukar</t>
  </si>
  <si>
    <t>(ruins)</t>
  </si>
  <si>
    <t>Iron Keep</t>
  </si>
  <si>
    <t>Raskelor</t>
  </si>
  <si>
    <t>Warbow</t>
  </si>
  <si>
    <t>Gildax</t>
  </si>
  <si>
    <t>Oremaul</t>
  </si>
  <si>
    <t>Bedrock Keep</t>
  </si>
  <si>
    <t>Keystone</t>
  </si>
  <si>
    <t>Archdeep</t>
  </si>
  <si>
    <t>Crystal Tear Keep</t>
  </si>
  <si>
    <t>Frost Keep</t>
  </si>
  <si>
    <t>Mithrilhame</t>
  </si>
  <si>
    <t>Silverlode</t>
  </si>
  <si>
    <t>Firemantle</t>
  </si>
  <si>
    <t>Darkshine</t>
  </si>
  <si>
    <t>Sentry Keep</t>
  </si>
  <si>
    <t>Ember Keep</t>
  </si>
  <si>
    <t>Dwarven K. of Agatren</t>
  </si>
  <si>
    <t>Dwarven K. of Citerak</t>
  </si>
  <si>
    <t>Anvil Keep</t>
  </si>
  <si>
    <t>Dark Keep</t>
  </si>
  <si>
    <t>Frostfang Keep</t>
  </si>
  <si>
    <t>Hreidmar</t>
  </si>
  <si>
    <t>Horndeep</t>
  </si>
  <si>
    <t>Lindwyrm Keep</t>
  </si>
  <si>
    <t>Plunder Keep</t>
  </si>
  <si>
    <t>Dwarven K. of Amberon</t>
  </si>
  <si>
    <t>Wardrum Keep</t>
  </si>
  <si>
    <t>Kwartenor</t>
  </si>
  <si>
    <t>Slateshield</t>
  </si>
  <si>
    <t>Granite Keep</t>
  </si>
  <si>
    <t>Stone Harbor</t>
  </si>
  <si>
    <t>Underspire</t>
  </si>
  <si>
    <t>Blue Keep</t>
  </si>
  <si>
    <t>Diamond Keep</t>
  </si>
  <si>
    <t>Dourbeard</t>
  </si>
  <si>
    <t>Volterran</t>
  </si>
  <si>
    <t>Glittervein</t>
  </si>
  <si>
    <t>Ironhead</t>
  </si>
  <si>
    <t>Sandstone Keep</t>
  </si>
  <si>
    <t>Motherstone Keep</t>
  </si>
  <si>
    <t xml:space="preserve">Aramanga Mts. </t>
  </si>
  <si>
    <t>Dwarven K. of Obseidon</t>
  </si>
  <si>
    <t>Dwarven K. of Amethek</t>
  </si>
  <si>
    <t>Fuller Keep</t>
  </si>
  <si>
    <t>Hogback</t>
  </si>
  <si>
    <t>Undercloud</t>
  </si>
  <si>
    <t>Lucern Keep</t>
  </si>
  <si>
    <t>Petra</t>
  </si>
  <si>
    <t>Mandrel Keep</t>
  </si>
  <si>
    <t>Ironmaul</t>
  </si>
  <si>
    <t>Krusibul</t>
  </si>
  <si>
    <t>Helvent Keep</t>
  </si>
  <si>
    <t>Dwarven K. of Sapphurnus</t>
  </si>
  <si>
    <t>x</t>
  </si>
  <si>
    <t>Dwarven K. of Berylor</t>
  </si>
  <si>
    <t>Skullbeard Keep</t>
  </si>
  <si>
    <t>Sowblock Keep</t>
  </si>
  <si>
    <t>Athora</t>
  </si>
  <si>
    <t>Ingot Keep</t>
  </si>
  <si>
    <t>Duriggok</t>
  </si>
  <si>
    <t>Hardhewn</t>
  </si>
  <si>
    <t>Stromnos</t>
  </si>
  <si>
    <t>Stryker Keep</t>
  </si>
  <si>
    <t>Ruthara</t>
  </si>
  <si>
    <t>Sledge</t>
  </si>
  <si>
    <t>Blackseam</t>
  </si>
  <si>
    <t>Nengenor</t>
  </si>
  <si>
    <t>Bandenar</t>
  </si>
  <si>
    <t>Helver Keep</t>
  </si>
  <si>
    <t>Bellows Keep</t>
  </si>
  <si>
    <t>Ashlar Keep</t>
  </si>
  <si>
    <t>Hamaar</t>
  </si>
  <si>
    <t>Corbel Keep</t>
  </si>
  <si>
    <t>Merlonn</t>
  </si>
  <si>
    <t>Bartizan</t>
  </si>
  <si>
    <t>Lakunaar</t>
  </si>
  <si>
    <t>Slagsmelt Keep</t>
  </si>
  <si>
    <t>Graver Keep</t>
  </si>
  <si>
    <t>Watcher Keep</t>
  </si>
  <si>
    <t>Kerkehewn</t>
  </si>
  <si>
    <t>Plinth Keep</t>
  </si>
  <si>
    <t>Bertelgrim</t>
  </si>
  <si>
    <t>Valadur</t>
  </si>
  <si>
    <t>Coffer Keep</t>
  </si>
  <si>
    <t>Kaeldin</t>
  </si>
  <si>
    <t>Quoin Keep</t>
  </si>
  <si>
    <t>Hillwatch Keep</t>
  </si>
  <si>
    <t>Sunderkhar</t>
  </si>
  <si>
    <t>Basilisk Keep</t>
  </si>
  <si>
    <t>Duridor</t>
  </si>
  <si>
    <t>Hammerfel</t>
  </si>
  <si>
    <t>Darkforge Keep</t>
  </si>
  <si>
    <t>Harkilum</t>
  </si>
  <si>
    <t>Firestoke Keep</t>
  </si>
  <si>
    <t>Endegarn</t>
  </si>
  <si>
    <t>Keterak</t>
  </si>
  <si>
    <t>crab</t>
  </si>
  <si>
    <t>Standard</t>
  </si>
  <si>
    <t>oar-driven galley</t>
  </si>
  <si>
    <t>sunflower</t>
  </si>
  <si>
    <t>eagle on sun</t>
  </si>
  <si>
    <t>sword and garland</t>
  </si>
  <si>
    <t>horned ram</t>
  </si>
  <si>
    <t>ram</t>
  </si>
  <si>
    <t>queen and crown</t>
  </si>
  <si>
    <t>winding stair</t>
  </si>
  <si>
    <t>blue hawk</t>
  </si>
  <si>
    <t>dragon</t>
  </si>
  <si>
    <t>gate</t>
  </si>
  <si>
    <t>tower</t>
  </si>
  <si>
    <t>mermaid</t>
  </si>
  <si>
    <t>radiant gold sun</t>
  </si>
  <si>
    <t>serpent</t>
  </si>
  <si>
    <t>centaur</t>
  </si>
  <si>
    <t>cockatrice</t>
  </si>
  <si>
    <t>five-petal flower</t>
  </si>
  <si>
    <t>dolphin</t>
  </si>
  <si>
    <t>otter</t>
  </si>
  <si>
    <t>raccoon</t>
  </si>
  <si>
    <t>heron</t>
  </si>
  <si>
    <t>fish</t>
  </si>
  <si>
    <t>elk</t>
  </si>
  <si>
    <t>bear</t>
  </si>
  <si>
    <t>buffalo</t>
  </si>
  <si>
    <t>eagle</t>
  </si>
  <si>
    <t>geese</t>
  </si>
  <si>
    <t>hawk</t>
  </si>
  <si>
    <t>whale</t>
  </si>
  <si>
    <t>river and obelisks</t>
  </si>
  <si>
    <t>impala</t>
  </si>
  <si>
    <t>elephant</t>
  </si>
  <si>
    <t>helmet</t>
  </si>
  <si>
    <t>trident</t>
  </si>
  <si>
    <t>minotaur head</t>
  </si>
  <si>
    <t>pegasus</t>
  </si>
  <si>
    <t>star of vergina</t>
  </si>
  <si>
    <t>chameleon</t>
  </si>
  <si>
    <t>three triangle knot</t>
  </si>
  <si>
    <t>black sun</t>
  </si>
  <si>
    <t>triple horn</t>
  </si>
  <si>
    <t>twin dragons</t>
  </si>
  <si>
    <t>crossed axes and helm</t>
  </si>
  <si>
    <t>three fish</t>
  </si>
  <si>
    <t>troll cross</t>
  </si>
  <si>
    <t>gungnir spear symbol</t>
  </si>
  <si>
    <t>shield knot</t>
  </si>
  <si>
    <t>circular world serpent</t>
  </si>
  <si>
    <t>polar bear</t>
  </si>
  <si>
    <t>gears</t>
  </si>
  <si>
    <t>wolf</t>
  </si>
  <si>
    <t>horn</t>
  </si>
  <si>
    <t>monkey</t>
  </si>
  <si>
    <t>ox</t>
  </si>
  <si>
    <t>horse</t>
  </si>
  <si>
    <t>rooster</t>
  </si>
  <si>
    <t>tiger</t>
  </si>
  <si>
    <t>chysanthemum</t>
  </si>
  <si>
    <t>turtle shell</t>
  </si>
  <si>
    <t>lantern</t>
  </si>
  <si>
    <t>waves</t>
  </si>
  <si>
    <t>thirteen stars and moon</t>
  </si>
  <si>
    <t>four diamonds</t>
  </si>
  <si>
    <t>silver griffon</t>
  </si>
  <si>
    <t>anchor &amp; crossed swords</t>
  </si>
  <si>
    <t>crown and sceptre</t>
  </si>
  <si>
    <t>black unicorn</t>
  </si>
  <si>
    <t>banded double dragon</t>
  </si>
  <si>
    <t>twin ibis</t>
  </si>
  <si>
    <t>falcon</t>
  </si>
  <si>
    <t>winged scarab</t>
  </si>
  <si>
    <t>kitsune fox</t>
  </si>
  <si>
    <t>bonsai tree</t>
  </si>
  <si>
    <t>Spirits</t>
  </si>
  <si>
    <t>mask</t>
  </si>
  <si>
    <t>three black stars</t>
  </si>
  <si>
    <t>twin horses</t>
  </si>
  <si>
    <t>sword and sun</t>
  </si>
  <si>
    <t># in world</t>
  </si>
  <si>
    <t>revenue</t>
  </si>
  <si>
    <t>Yuchung "Jade City"</t>
  </si>
  <si>
    <t>Baozang "Fortune Town"</t>
  </si>
  <si>
    <t>Mingyun "City of Destiny"</t>
  </si>
  <si>
    <t>Ayozu</t>
  </si>
  <si>
    <t>Shiashi</t>
  </si>
  <si>
    <t>Baihe "White Crane"</t>
  </si>
  <si>
    <r>
      <t xml:space="preserve">Each Atlas entry for a town lists </t>
    </r>
    <r>
      <rPr>
        <b/>
        <sz val="11"/>
        <color theme="1"/>
        <rFont val="Calibri"/>
        <family val="2"/>
        <scheme val="minor"/>
      </rPr>
      <t>Trade Goods</t>
    </r>
    <r>
      <rPr>
        <sz val="11"/>
        <color theme="1"/>
        <rFont val="Calibri"/>
        <family val="2"/>
        <scheme val="minor"/>
      </rPr>
      <t xml:space="preserve"> (items produced in enough quantity to be exported) and </t>
    </r>
    <r>
      <rPr>
        <b/>
        <sz val="11"/>
        <color theme="1"/>
        <rFont val="Calibri"/>
        <family val="2"/>
        <scheme val="minor"/>
      </rPr>
      <t>Local Goods</t>
    </r>
    <r>
      <rPr>
        <sz val="11"/>
        <color theme="1"/>
        <rFont val="Calibri"/>
        <family val="2"/>
        <scheme val="minor"/>
      </rPr>
      <t xml:space="preserve"> (items that aren't produced in high quantity but offer a picture of life in that area).</t>
    </r>
  </si>
  <si>
    <t>Grain describes plants that are harvested for food, as for feed for livestock, used for hay and thatch for roofs, or used to make beer, wine, and other beverages of a wide variety.</t>
  </si>
  <si>
    <t>Varieties include wheat (emmer, spelt, durum, einkorn, millet), rice, maize, sorghum, buckwheat, barley, oats, rye, teff, and wild rice</t>
  </si>
  <si>
    <r>
      <t xml:space="preserve">Revenue is measured in a large-scale currency called the </t>
    </r>
    <r>
      <rPr>
        <b/>
        <sz val="11"/>
        <color theme="1"/>
        <rFont val="Calibri"/>
        <family val="2"/>
        <scheme val="minor"/>
      </rPr>
      <t>Sovereign Ducat</t>
    </r>
    <r>
      <rPr>
        <sz val="11"/>
        <color theme="1"/>
        <rFont val="Calibri"/>
        <family val="2"/>
        <scheme val="minor"/>
      </rPr>
      <t>. This currency is a two-pound block of gold worth 100 gold pieces.</t>
    </r>
  </si>
  <si>
    <t>white crane</t>
  </si>
  <si>
    <t>mantis</t>
  </si>
  <si>
    <t>Haidan</t>
  </si>
  <si>
    <t>Moghun</t>
  </si>
  <si>
    <t>Monkey City</t>
  </si>
  <si>
    <t>Asharaat</t>
  </si>
  <si>
    <t>Kinwall</t>
  </si>
  <si>
    <t>Kelborn</t>
  </si>
  <si>
    <t>Skogul</t>
  </si>
  <si>
    <t>Sakura</t>
  </si>
  <si>
    <t>Scynna, Sakura</t>
  </si>
  <si>
    <t>Arts</t>
  </si>
  <si>
    <t>Argeia</t>
  </si>
  <si>
    <t>Features of Land and Sea</t>
  </si>
  <si>
    <t>Watchlights of Carina</t>
  </si>
  <si>
    <t>Strait of Merro</t>
  </si>
  <si>
    <t>Straits of Lamendus</t>
  </si>
  <si>
    <t>Fangel Wood</t>
  </si>
  <si>
    <t>Merdrin Marsh</t>
  </si>
  <si>
    <t>Wyvern Pass</t>
  </si>
  <si>
    <t>Towns/Cities</t>
  </si>
  <si>
    <t>Bandit Dominion</t>
  </si>
  <si>
    <t>Goblin Tribes</t>
  </si>
  <si>
    <t>Friendless Fringes</t>
  </si>
  <si>
    <t>Hellespoint</t>
  </si>
  <si>
    <t>Storm Horn</t>
  </si>
  <si>
    <t>Straits of Chance</t>
  </si>
  <si>
    <t>Chryssla</t>
  </si>
  <si>
    <t>Kalkamoor</t>
  </si>
  <si>
    <t>Dolven Mt.</t>
  </si>
  <si>
    <t>Ayval Mt.</t>
  </si>
  <si>
    <t>Verdant Valley</t>
  </si>
  <si>
    <t>Plenish Marches</t>
  </si>
  <si>
    <t>Centaur Lands</t>
  </si>
  <si>
    <t>Mooradells</t>
  </si>
  <si>
    <t>Cliffs of Neverdorn</t>
  </si>
  <si>
    <t>Illlustrim</t>
  </si>
  <si>
    <t>Great Southern Sward</t>
  </si>
  <si>
    <t>West Wold</t>
  </si>
  <si>
    <t>Valley of the North Winds</t>
  </si>
  <si>
    <t>Causeway Bay</t>
  </si>
  <si>
    <t>Augemere Sea</t>
  </si>
  <si>
    <t>Nary Lands</t>
  </si>
  <si>
    <t>The Fist</t>
  </si>
  <si>
    <t>Thieves' Overlook</t>
  </si>
  <si>
    <t>Plagued Plains</t>
  </si>
  <si>
    <t>Gunnar Gap</t>
  </si>
  <si>
    <t>Marches of Erigoth</t>
  </si>
  <si>
    <t>Orc Lands</t>
  </si>
  <si>
    <t>Screacher Tribes</t>
  </si>
  <si>
    <t>Vermillion Cliffs</t>
  </si>
  <si>
    <t>Great Falls of Fiorina</t>
  </si>
  <si>
    <t>Venera Channel</t>
  </si>
  <si>
    <t>Upper Ordonia</t>
  </si>
  <si>
    <t>Lower Ordonia</t>
  </si>
  <si>
    <t>Shattered Plains</t>
  </si>
  <si>
    <t>Marches of Tirudor</t>
  </si>
  <si>
    <t>Sentry Mt.</t>
  </si>
  <si>
    <t>Tarvos Pass</t>
  </si>
  <si>
    <t>Gnoll Lands</t>
  </si>
  <si>
    <t>Coastal Tirudor</t>
  </si>
  <si>
    <t>The Neck</t>
  </si>
  <si>
    <t>Highplain</t>
  </si>
  <si>
    <t>Dretch Mire</t>
  </si>
  <si>
    <t>Ash Lands</t>
  </si>
  <si>
    <t>Fordoon</t>
  </si>
  <si>
    <t>Goblins</t>
  </si>
  <si>
    <t>Orc Tribes</t>
  </si>
  <si>
    <t>Black Coast</t>
  </si>
  <si>
    <t>Furtive Straits</t>
  </si>
  <si>
    <t>Golden Falls</t>
  </si>
  <si>
    <t>Obrador Reach</t>
  </si>
  <si>
    <t>Holdings of Indiron</t>
  </si>
  <si>
    <t>Temple of Muziaq</t>
  </si>
  <si>
    <t>Vigil Pass</t>
  </si>
  <si>
    <t>Vale of Comelor</t>
  </si>
  <si>
    <t>Crossbone Cove</t>
  </si>
  <si>
    <t>Realm of the Sea Kings</t>
  </si>
  <si>
    <t>Reaven</t>
  </si>
  <si>
    <t>Silvercap Mts</t>
  </si>
  <si>
    <t>Blight of Quillock</t>
  </si>
  <si>
    <t>Apanuugak Forest</t>
  </si>
  <si>
    <t>Sunset Forest</t>
  </si>
  <si>
    <t>Sunrise Forest</t>
  </si>
  <si>
    <t>Tabaldak Mts.</t>
  </si>
  <si>
    <t>Amarok Forest</t>
  </si>
  <si>
    <t>Kapinga Bay</t>
  </si>
  <si>
    <t>Beluga Bay</t>
  </si>
  <si>
    <t>Badger Bay</t>
  </si>
  <si>
    <t>Bright Cloud Bay</t>
  </si>
  <si>
    <t>Sakoya Bay</t>
  </si>
  <si>
    <t>Dawn Reach</t>
  </si>
  <si>
    <t>Moonrain Bay</t>
  </si>
  <si>
    <t>Sitala Bay</t>
  </si>
  <si>
    <t>Wendigo Wood</t>
  </si>
  <si>
    <t>Tamarack Forest</t>
  </si>
  <si>
    <t>Catalpa Forest</t>
  </si>
  <si>
    <t>Thirsty Plains</t>
  </si>
  <si>
    <t>Trackless Plains</t>
  </si>
  <si>
    <t>Inanaho Plains</t>
  </si>
  <si>
    <t>Dry Cloud Plains</t>
  </si>
  <si>
    <t>Arrow Lake</t>
  </si>
  <si>
    <t>Ursa Lakes</t>
  </si>
  <si>
    <t>Thunderbird Mt.</t>
  </si>
  <si>
    <t>Eagle Mt.</t>
  </si>
  <si>
    <t>Nighthawk Valley</t>
  </si>
  <si>
    <t>Valley of Drums</t>
  </si>
  <si>
    <t>Hill Giants</t>
  </si>
  <si>
    <t>Gnoll Tribes</t>
  </si>
  <si>
    <t>Black Wing Bay</t>
  </si>
  <si>
    <t>Black Wing Reach</t>
  </si>
  <si>
    <t>High Fist Mts.</t>
  </si>
  <si>
    <t>Valley of Dawn</t>
  </si>
  <si>
    <t>Cape of Sigrun</t>
  </si>
  <si>
    <t>Senja Forest</t>
  </si>
  <si>
    <t>Straits of Fialar</t>
  </si>
  <si>
    <t>Fjords of Grimnir</t>
  </si>
  <si>
    <t>Fjords of Stirlung</t>
  </si>
  <si>
    <t>Fjords of High Helm</t>
  </si>
  <si>
    <t>Fjords of Rindr</t>
  </si>
  <si>
    <t>Bay of Enika</t>
  </si>
  <si>
    <t>Cloven Shores</t>
  </si>
  <si>
    <t>Drakemaw Bay</t>
  </si>
  <si>
    <t>Heedless Straits</t>
  </si>
  <si>
    <t>Frozen Plains</t>
  </si>
  <si>
    <t>Frozen River 1</t>
  </si>
  <si>
    <t>Frozen River 2</t>
  </si>
  <si>
    <t>Frozen River 3</t>
  </si>
  <si>
    <t>Frozen River 4</t>
  </si>
  <si>
    <t>Frozen River 5</t>
  </si>
  <si>
    <t>Hot Springs</t>
  </si>
  <si>
    <t>Mt. Skalfen</t>
  </si>
  <si>
    <t>Oda Pass</t>
  </si>
  <si>
    <t>Valley of Skulls</t>
  </si>
  <si>
    <t>Vale of Iduna</t>
  </si>
  <si>
    <t>Hael Gate</t>
  </si>
  <si>
    <t>Valley of Lost Song</t>
  </si>
  <si>
    <t>Lands of the Frost Giants</t>
  </si>
  <si>
    <t>Troll Deep</t>
  </si>
  <si>
    <t>Cold Keep</t>
  </si>
  <si>
    <t>Godsbeard Mts.</t>
  </si>
  <si>
    <t>Raros Mts.</t>
  </si>
  <si>
    <t>Surtr Mts.</t>
  </si>
  <si>
    <t>Dire Reach</t>
  </si>
  <si>
    <t>(II) Holva Valley</t>
  </si>
  <si>
    <t>(III) Baerdiga Valley</t>
  </si>
  <si>
    <t>(IV) Habrok Valley</t>
  </si>
  <si>
    <t>(VII) Gullifax Valley</t>
  </si>
  <si>
    <t>(VIII) Nurla Valley</t>
  </si>
  <si>
    <t>(IX) Hymir Valley</t>
  </si>
  <si>
    <t>(X) Aserna Valley</t>
  </si>
  <si>
    <t>Jura Channel</t>
  </si>
  <si>
    <t>Hylux</t>
  </si>
  <si>
    <t>Diadem Hills</t>
  </si>
  <si>
    <t>Rusina Forest</t>
  </si>
  <si>
    <t>Mt. Abaris</t>
  </si>
  <si>
    <t>Infernus</t>
  </si>
  <si>
    <t>Sorcia</t>
  </si>
  <si>
    <t>Augur's Bay</t>
  </si>
  <si>
    <t>Halcyon Bay</t>
  </si>
  <si>
    <t>Ram's Horn</t>
  </si>
  <si>
    <t>Evolos</t>
  </si>
  <si>
    <t>Lucina</t>
  </si>
  <si>
    <t>Glaveum</t>
  </si>
  <si>
    <t>Verenus</t>
  </si>
  <si>
    <t>Vesta</t>
  </si>
  <si>
    <t>Catonia</t>
  </si>
  <si>
    <t>Spear Head</t>
  </si>
  <si>
    <t>Tytan</t>
  </si>
  <si>
    <t>Olysium Valley</t>
  </si>
  <si>
    <t>Jackal Bay</t>
  </si>
  <si>
    <t>Ibis Bay</t>
  </si>
  <si>
    <t>Bay of Kraken</t>
  </si>
  <si>
    <t>Arashaat</t>
  </si>
  <si>
    <t>Sea of Sinking Sands</t>
  </si>
  <si>
    <t>Invisible River</t>
  </si>
  <si>
    <t>Valley of Atia</t>
  </si>
  <si>
    <t>Forgotten River</t>
  </si>
  <si>
    <t>Land of the Wandering Oases</t>
  </si>
  <si>
    <t>Realm of the Djinn</t>
  </si>
  <si>
    <t>Obelisks of Mastaba</t>
  </si>
  <si>
    <t>Taiga Strait</t>
  </si>
  <si>
    <t>Strait of Venture</t>
  </si>
  <si>
    <t>Syren Straits</t>
  </si>
  <si>
    <t>Hills of the Mystics</t>
  </si>
  <si>
    <t>Thyra Gates</t>
  </si>
  <si>
    <t>Watchers by the Sea</t>
  </si>
  <si>
    <t>Strait of Gales</t>
  </si>
  <si>
    <t>Elatha Grange</t>
  </si>
  <si>
    <t>Bilge Mire</t>
  </si>
  <si>
    <t>Barter Bay</t>
  </si>
  <si>
    <t>Aravinn Wood</t>
  </si>
  <si>
    <t>Harrow Forest</t>
  </si>
  <si>
    <t>Howling Plains</t>
  </si>
  <si>
    <t>Shifting Lands</t>
  </si>
  <si>
    <t>Sea of Spirits</t>
  </si>
  <si>
    <t>Devil Peak</t>
  </si>
  <si>
    <t>Watchful Hills</t>
  </si>
  <si>
    <t>Harrow Pass</t>
  </si>
  <si>
    <t>Hill Orcs</t>
  </si>
  <si>
    <t>Robor Wood</t>
  </si>
  <si>
    <t>Tethra Wood</t>
  </si>
  <si>
    <t>Gwyllion Forest</t>
  </si>
  <si>
    <t>Upper Lealands</t>
  </si>
  <si>
    <t>Lower Lealands</t>
  </si>
  <si>
    <t>Maiden River</t>
  </si>
  <si>
    <t>Maiden Lakes</t>
  </si>
  <si>
    <t>Tiroth Pass</t>
  </si>
  <si>
    <t>Vale of Hileia</t>
  </si>
  <si>
    <t>Land of the Lost Elves</t>
  </si>
  <si>
    <t>Bottomless Bay</t>
  </si>
  <si>
    <t>Obsidian Cliffs</t>
  </si>
  <si>
    <t>Strait Of Reckoning</t>
  </si>
  <si>
    <t>Forgotten Wastes</t>
  </si>
  <si>
    <t>Svarog Valley (Vale of Fire)</t>
  </si>
  <si>
    <t>Molten Pass</t>
  </si>
  <si>
    <t>Sumugan Straits</t>
  </si>
  <si>
    <t>Troll Wood</t>
  </si>
  <si>
    <t>Tarblud Wood</t>
  </si>
  <si>
    <t>Land of Mists</t>
  </si>
  <si>
    <t>Plains of Narsia</t>
  </si>
  <si>
    <t>Eldritch Hills</t>
  </si>
  <si>
    <t>Hills of Burden</t>
  </si>
  <si>
    <t>Strait of Immolas</t>
  </si>
  <si>
    <t>Straits of Doom</t>
  </si>
  <si>
    <t>Goro Bay</t>
  </si>
  <si>
    <t>Moaning Cliffs</t>
  </si>
  <si>
    <t>Cliffs of Jandira</t>
  </si>
  <si>
    <t>Shojo Guardians</t>
  </si>
  <si>
    <t>Kamatsu Strait</t>
  </si>
  <si>
    <t>Bay of Nuwa</t>
  </si>
  <si>
    <t>Azura Bay</t>
  </si>
  <si>
    <t>Guardian Lions of Shiashi</t>
  </si>
  <si>
    <t>Kira Strait</t>
  </si>
  <si>
    <t>Teeth of the Dragon</t>
  </si>
  <si>
    <t>Dying Forest</t>
  </si>
  <si>
    <t>Penghou Forest</t>
  </si>
  <si>
    <t>Whispering Wood</t>
  </si>
  <si>
    <t>Hundred Men Forest</t>
  </si>
  <si>
    <t>Chime Forest</t>
  </si>
  <si>
    <t>Donguri Forest</t>
  </si>
  <si>
    <t>Darkmoon Jungle</t>
  </si>
  <si>
    <t>Cinder Plains</t>
  </si>
  <si>
    <t>Plains of Plenty</t>
  </si>
  <si>
    <t>Great Plains of Sky Below</t>
  </si>
  <si>
    <t>Western Reach</t>
  </si>
  <si>
    <t>The Blue Fields</t>
  </si>
  <si>
    <t>The Emerald Plains</t>
  </si>
  <si>
    <t>Doragon Reach</t>
  </si>
  <si>
    <t>Still River</t>
  </si>
  <si>
    <t>Shunu River</t>
  </si>
  <si>
    <t>Orange River</t>
  </si>
  <si>
    <t>Rainbow River</t>
  </si>
  <si>
    <t>Weasel River</t>
  </si>
  <si>
    <t>Weeping River</t>
  </si>
  <si>
    <t>Plum River</t>
  </si>
  <si>
    <t>Longbow River</t>
  </si>
  <si>
    <t>Weaver River</t>
  </si>
  <si>
    <t>Cowherd River</t>
  </si>
  <si>
    <t>Runlun River</t>
  </si>
  <si>
    <t>Tenjin River</t>
  </si>
  <si>
    <t>Three Devil Rivers</t>
  </si>
  <si>
    <t>Khadagan River</t>
  </si>
  <si>
    <t>Jagun River</t>
  </si>
  <si>
    <t>Utagon River</t>
  </si>
  <si>
    <t>Majestic River</t>
  </si>
  <si>
    <t>Ancestor River</t>
  </si>
  <si>
    <t>Bone Lake</t>
  </si>
  <si>
    <t>Radiant Lake</t>
  </si>
  <si>
    <t>Lake Tengri</t>
  </si>
  <si>
    <t>Kodama Marsh</t>
  </si>
  <si>
    <t>Forlorn Marshes</t>
  </si>
  <si>
    <t>Elderwyrm Mts.</t>
  </si>
  <si>
    <t>Kang Mts.</t>
  </si>
  <si>
    <t>Pearl Mt.</t>
  </si>
  <si>
    <t>Fireclaw Mts.</t>
  </si>
  <si>
    <t>Stoneclaw Mts.</t>
  </si>
  <si>
    <t>Windclaw Mts.</t>
  </si>
  <si>
    <t>Riverclaw Mts.</t>
  </si>
  <si>
    <t>Togiro Hills</t>
  </si>
  <si>
    <t>Dark Hills</t>
  </si>
  <si>
    <t>Hills of the Masters</t>
  </si>
  <si>
    <t>Valley of Virago</t>
  </si>
  <si>
    <t>Miyaza Valley</t>
  </si>
  <si>
    <t>Imperial Pass</t>
  </si>
  <si>
    <t>Northern Pass</t>
  </si>
  <si>
    <t>Oru Vale</t>
  </si>
  <si>
    <t>Archer Vale</t>
  </si>
  <si>
    <t>Valley of the Dead Kings</t>
  </si>
  <si>
    <t>Lotus Valley</t>
  </si>
  <si>
    <t>Phoenix Valley</t>
  </si>
  <si>
    <t>Serene Valley</t>
  </si>
  <si>
    <t>Crane Valley</t>
  </si>
  <si>
    <t>Domain of Dragons</t>
  </si>
  <si>
    <t>Black Tortoise Temple</t>
  </si>
  <si>
    <t>Azure Dragon Temple</t>
  </si>
  <si>
    <t>White Tiger Temple</t>
  </si>
  <si>
    <t>Vermillion Bird Temple</t>
  </si>
  <si>
    <t>Cagan Suhk (Desert of Lost Sons)</t>
  </si>
  <si>
    <t>Bay of Kumara</t>
  </si>
  <si>
    <t>Bay of Pindari</t>
  </si>
  <si>
    <t>Bay of Charms</t>
  </si>
  <si>
    <t>Bay of Kesh</t>
  </si>
  <si>
    <t>Haven Bay</t>
  </si>
  <si>
    <t>Bay of Maids</t>
  </si>
  <si>
    <t>Bay of Khanda</t>
  </si>
  <si>
    <t>Bay of Winds</t>
  </si>
  <si>
    <t>Cold Lantern</t>
  </si>
  <si>
    <t>Kitsune Forest</t>
  </si>
  <si>
    <t>Pajra Jungle</t>
  </si>
  <si>
    <t>Cobra Jungle</t>
  </si>
  <si>
    <t>Kali Jungle</t>
  </si>
  <si>
    <t>Plains of Shujin</t>
  </si>
  <si>
    <t>Forgotten Reach</t>
  </si>
  <si>
    <t>Anada Plains</t>
  </si>
  <si>
    <t>Hiro Reach</t>
  </si>
  <si>
    <t>Burnt Lands</t>
  </si>
  <si>
    <t>Shakti Reach</t>
  </si>
  <si>
    <t>Forsaken Rivers</t>
  </si>
  <si>
    <t>Poison River</t>
  </si>
  <si>
    <t>Peacock River</t>
  </si>
  <si>
    <t>Rama River</t>
  </si>
  <si>
    <t>Mire of Samja</t>
  </si>
  <si>
    <t>Domaru Mts</t>
  </si>
  <si>
    <t>Kioko Mts</t>
  </si>
  <si>
    <t>Chakra Mt</t>
  </si>
  <si>
    <t>Satva Mts</t>
  </si>
  <si>
    <t>Oshiro Hills</t>
  </si>
  <si>
    <t>Shadow Hills</t>
  </si>
  <si>
    <t>Hidden Hills</t>
  </si>
  <si>
    <t>Vantari Hills</t>
  </si>
  <si>
    <t>Tvastr Hills</t>
  </si>
  <si>
    <t>Thunder Valley</t>
  </si>
  <si>
    <t>Blossom Valley</t>
  </si>
  <si>
    <t>Cold Lantern Pass</t>
  </si>
  <si>
    <t>Temple of the Rising Sun</t>
  </si>
  <si>
    <t>Fox Vale</t>
  </si>
  <si>
    <t>Lands of Yama</t>
  </si>
  <si>
    <t>Lands of Ketuma</t>
  </si>
  <si>
    <t>Lands of Daksha</t>
  </si>
  <si>
    <t>Lands of Kumari</t>
  </si>
  <si>
    <t>Lands of Vayu</t>
  </si>
  <si>
    <t>Lands of Vithoba</t>
  </si>
  <si>
    <t>Plains / Deserts</t>
  </si>
  <si>
    <t>Forests / Jungles</t>
  </si>
  <si>
    <t>Passes / Valleys</t>
  </si>
  <si>
    <t>Taiga Point</t>
  </si>
  <si>
    <t>Bay of Abassi</t>
  </si>
  <si>
    <t>Desolate Straits</t>
  </si>
  <si>
    <t>Lion Head</t>
  </si>
  <si>
    <t>Taigoon (Coast of Storms)</t>
  </si>
  <si>
    <t>Bay of Zunya</t>
  </si>
  <si>
    <t>Cliffs of Elegua</t>
  </si>
  <si>
    <t>Bay of Shango</t>
  </si>
  <si>
    <t>Bay of Banza</t>
  </si>
  <si>
    <t>Okoye Bay</t>
  </si>
  <si>
    <t>Bay of Drums</t>
  </si>
  <si>
    <t>Redwall</t>
  </si>
  <si>
    <t>Kemba</t>
  </si>
  <si>
    <t>Arolo</t>
  </si>
  <si>
    <t>Shanza Jungle</t>
  </si>
  <si>
    <t>Koro Jungle</t>
  </si>
  <si>
    <t>Kuthu Jungle</t>
  </si>
  <si>
    <t>Matwa Jungle</t>
  </si>
  <si>
    <t>Howare Jungle</t>
  </si>
  <si>
    <t>Talon Jungle</t>
  </si>
  <si>
    <t>Great Wilderon Plains</t>
  </si>
  <si>
    <t>Plains of Cheetana</t>
  </si>
  <si>
    <t>Naigana Desert</t>
  </si>
  <si>
    <t>Agira Desert</t>
  </si>
  <si>
    <t>Plains of Zebron</t>
  </si>
  <si>
    <t>Elephant Plains</t>
  </si>
  <si>
    <t>Land of Sinking Sands</t>
  </si>
  <si>
    <t>Cebesile River</t>
  </si>
  <si>
    <t>New Moon River</t>
  </si>
  <si>
    <t>Kiboko River</t>
  </si>
  <si>
    <t>Nthelo River</t>
  </si>
  <si>
    <t xml:space="preserve">Sampala River </t>
  </si>
  <si>
    <t>Ozo River</t>
  </si>
  <si>
    <t>Gara River</t>
  </si>
  <si>
    <t>Kaibwei River</t>
  </si>
  <si>
    <t>Savage Lake</t>
  </si>
  <si>
    <t>Lake Sedar</t>
  </si>
  <si>
    <t>Flooded Plains</t>
  </si>
  <si>
    <t>Joro Mts</t>
  </si>
  <si>
    <t>Karkhuun Mt.</t>
  </si>
  <si>
    <t>Ivory Hills</t>
  </si>
  <si>
    <t>Fangwall Hills</t>
  </si>
  <si>
    <t>The Great Crevasse</t>
  </si>
  <si>
    <t>Valley of Hunters</t>
  </si>
  <si>
    <t>Vanishing Hills</t>
  </si>
  <si>
    <t>Land of Efreet</t>
  </si>
  <si>
    <t>Wakabi (Ape City)</t>
  </si>
  <si>
    <t>Skull Gate</t>
  </si>
  <si>
    <t>Sanctuaren</t>
  </si>
  <si>
    <t>Temple of Yamaya</t>
  </si>
  <si>
    <t>Realms / Sites</t>
  </si>
  <si>
    <t>Items Marked for Future Attention:</t>
  </si>
  <si>
    <t>Indiron and Ondirron (elves) are too similar</t>
  </si>
  <si>
    <t>there are two Vigil Passes - one north of Ongolk and one in Xiandai</t>
  </si>
  <si>
    <t>there are WAY too many unnamed rivers</t>
  </si>
  <si>
    <t>there aren't enough lakes or swamps in Kaduru</t>
  </si>
  <si>
    <t>Cholo is not a good name (in Kaduru) - change it asap</t>
  </si>
  <si>
    <t>Burnt Lands - in Mahabar and Adhanar</t>
  </si>
  <si>
    <t>Immolas / Immolatus - in Xiandai and in Adhanar</t>
  </si>
  <si>
    <t>southern end of the Aramanga Mts. (the ring of burned mts) should have its own name</t>
  </si>
  <si>
    <t>there are two Tethra in Adhanar - but not close enough together to make sense so maybe switch the two forests to make sense</t>
  </si>
  <si>
    <t>number of cells with text</t>
  </si>
  <si>
    <t>Isle of the Mermaid Queen</t>
  </si>
  <si>
    <t>Isle of the Pirate Lord Dravalo</t>
  </si>
  <si>
    <t>Isle of the Sea Elves</t>
  </si>
  <si>
    <t>Isle of the Scholars</t>
  </si>
  <si>
    <t>Isle of Savage</t>
  </si>
  <si>
    <t>Isle of the Looking Glass</t>
  </si>
  <si>
    <t>Isle of the Darmiddian Company of Four Stars</t>
  </si>
  <si>
    <t>Isle of Nymphs</t>
  </si>
  <si>
    <t>Isle of Lost Memories</t>
  </si>
  <si>
    <t>Isle of Terrors</t>
  </si>
  <si>
    <t>isle of Morrow</t>
  </si>
  <si>
    <t>Isle of Yore</t>
  </si>
  <si>
    <t>Isle of Fire</t>
  </si>
  <si>
    <t>Isle of Ice</t>
  </si>
  <si>
    <t>Isle of Winds</t>
  </si>
  <si>
    <t>Isle of Stone</t>
  </si>
  <si>
    <t>Isle of Silence</t>
  </si>
  <si>
    <t>Isle of Shadow</t>
  </si>
  <si>
    <t>Isle of Rain</t>
  </si>
  <si>
    <t>Isle of Bones</t>
  </si>
  <si>
    <t>Isle of Green</t>
  </si>
  <si>
    <t>Isle of Mystery</t>
  </si>
  <si>
    <t>Isle of Song</t>
  </si>
  <si>
    <t>Isle of the Cursed</t>
  </si>
  <si>
    <t>Isle of Darkness</t>
  </si>
  <si>
    <t>Isle of Riddles</t>
  </si>
  <si>
    <t>Isle of Truth</t>
  </si>
  <si>
    <t>Isle of Discord</t>
  </si>
  <si>
    <t>Isle of Pestilence</t>
  </si>
  <si>
    <t>Isle of Plenty</t>
  </si>
  <si>
    <t>Isle of Mists</t>
  </si>
  <si>
    <t>Isle of Lamentation</t>
  </si>
  <si>
    <t>Isle of Heroes</t>
  </si>
  <si>
    <t>Isle of Lost Things</t>
  </si>
  <si>
    <t>Isle of Thunder</t>
  </si>
  <si>
    <t>Isle of Tranquility</t>
  </si>
  <si>
    <t>Isle of the Gods</t>
  </si>
  <si>
    <t>Isle of Love</t>
  </si>
  <si>
    <t>Isle of Prophecy</t>
  </si>
  <si>
    <t>Isle of the Dead</t>
  </si>
  <si>
    <t>Isle of Sight</t>
  </si>
  <si>
    <t>Isle of Gold</t>
  </si>
  <si>
    <t>Isle of Healing</t>
  </si>
  <si>
    <t>Isle of Old Magic</t>
  </si>
  <si>
    <t>Isle of Reverie</t>
  </si>
  <si>
    <t>Isle of Madness</t>
  </si>
  <si>
    <t>Isle of Crystal</t>
  </si>
  <si>
    <t>Isle of Forgetfulness</t>
  </si>
  <si>
    <t>Gates of Charibdys</t>
  </si>
  <si>
    <t>The Sundered Isles (many unnamed)</t>
  </si>
  <si>
    <t>Ithronel</t>
  </si>
  <si>
    <t>changed Ondirron to Ithronel</t>
  </si>
  <si>
    <t>Cholo -&gt; Mamba</t>
  </si>
  <si>
    <t>Valley of the Dead Peaks</t>
  </si>
  <si>
    <t>changed to Valley of the Dead Peaks</t>
  </si>
  <si>
    <t>Change:</t>
  </si>
  <si>
    <t>there are two Nuada's - both in Kyre</t>
  </si>
  <si>
    <t>changed Lake Nuada to Lake Moragain</t>
  </si>
  <si>
    <t>Lake Fenrin</t>
  </si>
  <si>
    <t>The Parched Lands</t>
  </si>
  <si>
    <t>Immolatus in Adhanar now Parched Lands</t>
  </si>
  <si>
    <t>Eldedure Mts</t>
  </si>
  <si>
    <t>Anlaas Mts</t>
  </si>
  <si>
    <t>Aketuun Mts</t>
  </si>
  <si>
    <t>Ember Peaks</t>
  </si>
  <si>
    <t>Harrow Vale</t>
  </si>
  <si>
    <t>Seige Valley</t>
  </si>
  <si>
    <t>Broken Pass</t>
  </si>
  <si>
    <t>Halwed Hills</t>
  </si>
  <si>
    <t>changed Burnt Lands in Adhanar to the Parched Lands</t>
  </si>
  <si>
    <t>in Kazeldun changed Highvow R to Comelok R; changed Highvow Lake to Wolfhead Lake</t>
  </si>
  <si>
    <t>there are three Highvows: town in Plenia, a river and lake in Kazeldun</t>
  </si>
  <si>
    <t>changed Tethra R to Fenrin R</t>
  </si>
  <si>
    <t>Ebony Pass</t>
  </si>
  <si>
    <t>changed Vigil Pass in Xiandai to Ebony Pass</t>
  </si>
  <si>
    <t>Ogun River</t>
  </si>
  <si>
    <t>Sickle River</t>
  </si>
  <si>
    <t>Jabra River</t>
  </si>
  <si>
    <t>Strait of Reckoning</t>
  </si>
  <si>
    <t>Akara River</t>
  </si>
  <si>
    <t>Dead Peaks</t>
  </si>
  <si>
    <t>yellow and black</t>
  </si>
  <si>
    <t>brown and orange</t>
  </si>
  <si>
    <t>Colors</t>
  </si>
  <si>
    <t>black and red</t>
  </si>
  <si>
    <t>black and silver</t>
  </si>
  <si>
    <t>blue and white</t>
  </si>
  <si>
    <t>yellow and orange</t>
  </si>
  <si>
    <t>green and yellow</t>
  </si>
  <si>
    <t>red and brown</t>
  </si>
  <si>
    <t>black and blue</t>
  </si>
  <si>
    <t>brown and green</t>
  </si>
  <si>
    <t>red and gold</t>
  </si>
  <si>
    <t>(none)</t>
  </si>
  <si>
    <t>blue and gold</t>
  </si>
  <si>
    <t>red and black</t>
  </si>
  <si>
    <t>purple and gold</t>
  </si>
  <si>
    <t>purple and black</t>
  </si>
  <si>
    <t>purple and silver</t>
  </si>
  <si>
    <t>Ruins of Vyper</t>
  </si>
  <si>
    <t>Ruins of Saqqara</t>
  </si>
  <si>
    <t>Ruins of Mandis Mortis</t>
  </si>
  <si>
    <t>Ruins of the City of Cenotaphs</t>
  </si>
  <si>
    <t>Ruins of Zaar</t>
  </si>
  <si>
    <t>Raven Forest</t>
  </si>
  <si>
    <t>Bludrun Forest</t>
  </si>
  <si>
    <t>Stolen Forest</t>
  </si>
  <si>
    <t>Kaldskog Forest</t>
  </si>
  <si>
    <t>Redvang Forest</t>
  </si>
  <si>
    <t>River Sif</t>
  </si>
  <si>
    <t>River Ulun</t>
  </si>
  <si>
    <t>River Rinda</t>
  </si>
  <si>
    <t>River Viskar (unlabeled)</t>
  </si>
  <si>
    <t>River Dvalin</t>
  </si>
  <si>
    <t>River Thingel</t>
  </si>
  <si>
    <t>River Yngstaat</t>
  </si>
  <si>
    <t>River (unnamed)</t>
  </si>
  <si>
    <t>River Hymir</t>
  </si>
  <si>
    <t>Lake (unnamed)</t>
  </si>
  <si>
    <t>Lake Embla</t>
  </si>
  <si>
    <t>Lake Audumla</t>
  </si>
  <si>
    <t>Mt. Kvasir</t>
  </si>
  <si>
    <t>Rune Mts.</t>
  </si>
  <si>
    <t>Rungnir Hills</t>
  </si>
  <si>
    <t>Dvalin Hills</t>
  </si>
  <si>
    <t>Ruins of Thiengis</t>
  </si>
  <si>
    <t>Ruins of Klomnang</t>
  </si>
  <si>
    <t xml:space="preserve">River Dragyn </t>
  </si>
  <si>
    <t>Lake Volan</t>
  </si>
  <si>
    <t>Cloudstone Plains</t>
  </si>
  <si>
    <t>River Aidra</t>
  </si>
  <si>
    <t>Matagot River</t>
  </si>
  <si>
    <t>Sunder River</t>
  </si>
  <si>
    <t>Hoar Frost River</t>
  </si>
  <si>
    <t>Frostfall River</t>
  </si>
  <si>
    <t>Frore River</t>
  </si>
  <si>
    <t>Paynim River</t>
  </si>
  <si>
    <t>Tamarou River</t>
  </si>
  <si>
    <t>Noisome River</t>
  </si>
  <si>
    <t>Eldwyrm Lake</t>
  </si>
  <si>
    <t>Wulver Lake</t>
  </si>
  <si>
    <t>Spider Lake</t>
  </si>
  <si>
    <t>Morgill Swamp</t>
  </si>
  <si>
    <t>Caldura Mts.</t>
  </si>
  <si>
    <t>Shrouded Hills</t>
  </si>
  <si>
    <t>Ruins of Forsook</t>
  </si>
  <si>
    <t>Ruins of Orlook</t>
  </si>
  <si>
    <t>Isle of Fate</t>
  </si>
  <si>
    <t>Isle of Bane</t>
  </si>
  <si>
    <t>Isle of Giserne</t>
  </si>
  <si>
    <t>Isle of Fredegn</t>
  </si>
  <si>
    <t>Holmdel Forest</t>
  </si>
  <si>
    <t>Plains of Gremira</t>
  </si>
  <si>
    <t>Argileth River</t>
  </si>
  <si>
    <t>Forthren River</t>
  </si>
  <si>
    <t>Arrouet River</t>
  </si>
  <si>
    <t>Alcyone River</t>
  </si>
  <si>
    <t>Neris River</t>
  </si>
  <si>
    <t>Matiel River</t>
  </si>
  <si>
    <t>Aquilon River</t>
  </si>
  <si>
    <t>Sequian River</t>
  </si>
  <si>
    <t>Morwenn River</t>
  </si>
  <si>
    <t>Dauphin River</t>
  </si>
  <si>
    <t>Oredon River</t>
  </si>
  <si>
    <t>Ardouin Lake</t>
  </si>
  <si>
    <t>Talon Lake</t>
  </si>
  <si>
    <t>Roakmire Swamp</t>
  </si>
  <si>
    <t>Cauldron Mt.s</t>
  </si>
  <si>
    <t>Ordren (Sentinel) Mts.</t>
  </si>
  <si>
    <t>Iron Marrow Hills</t>
  </si>
  <si>
    <t>Verdant Hills</t>
  </si>
  <si>
    <t>Singing Hills</t>
  </si>
  <si>
    <t>Ruins of Evengale</t>
  </si>
  <si>
    <t>Ruins of Brodequin</t>
  </si>
  <si>
    <t>Halfpeak Mts.</t>
  </si>
  <si>
    <t>Plains of Everain</t>
  </si>
  <si>
    <t>Ivian River</t>
  </si>
  <si>
    <t>Morrow River</t>
  </si>
  <si>
    <t>Yester River</t>
  </si>
  <si>
    <t>Dringle River</t>
  </si>
  <si>
    <t>Terrylis River</t>
  </si>
  <si>
    <t>Eversong Lake</t>
  </si>
  <si>
    <t>Lost Lake</t>
  </si>
  <si>
    <t>Carnor Mts.</t>
  </si>
  <si>
    <t>Awnos Mts.</t>
  </si>
  <si>
    <t>Howling Hills</t>
  </si>
  <si>
    <t>Vogulin River</t>
  </si>
  <si>
    <t>Rastalan River</t>
  </si>
  <si>
    <t>Erlking River</t>
  </si>
  <si>
    <t>Ebon River</t>
  </si>
  <si>
    <t>Drendin River</t>
  </si>
  <si>
    <t>Mirror Lake</t>
  </si>
  <si>
    <t>Helhest Swamp</t>
  </si>
  <si>
    <t>Skoll River</t>
  </si>
  <si>
    <t>Godsteeth Mts.</t>
  </si>
  <si>
    <t>Waroath Mts.</t>
  </si>
  <si>
    <t>Isle of Sindri</t>
  </si>
  <si>
    <t>Isle of Cordella</t>
  </si>
  <si>
    <t>Isle of Orden</t>
  </si>
  <si>
    <t>Isle of Guerdon</t>
  </si>
  <si>
    <t>Isle of Solas</t>
  </si>
  <si>
    <t>Isle of Orison</t>
  </si>
  <si>
    <t>Belisama Lake</t>
  </si>
  <si>
    <t>Morava Swamp</t>
  </si>
  <si>
    <t>Stonecurtain Mts.</t>
  </si>
  <si>
    <t>Shield Hills</t>
  </si>
  <si>
    <t>Balisarda Hills</t>
  </si>
  <si>
    <t>Ruins of Ornor</t>
  </si>
  <si>
    <t>Lands of Argilon</t>
  </si>
  <si>
    <t>Isle of Algron</t>
  </si>
  <si>
    <t>Isle of Verigon</t>
  </si>
  <si>
    <t>Isle of Talyn</t>
  </si>
  <si>
    <t>Daghorn Forest</t>
  </si>
  <si>
    <t>Decaying Forest</t>
  </si>
  <si>
    <t>Nettle Plains</t>
  </si>
  <si>
    <t>Revela River</t>
  </si>
  <si>
    <t>Fithele River</t>
  </si>
  <si>
    <t>Elder River</t>
  </si>
  <si>
    <t>Emoralay River</t>
  </si>
  <si>
    <t>Haida River</t>
  </si>
  <si>
    <t>Galaeryn River</t>
  </si>
  <si>
    <t>Nimbus River</t>
  </si>
  <si>
    <t>Tempas River</t>
  </si>
  <si>
    <t>Lubira River</t>
  </si>
  <si>
    <t>Erstwen River</t>
  </si>
  <si>
    <t>Fayne River</t>
  </si>
  <si>
    <t>Deep Lake</t>
  </si>
  <si>
    <t>Fire Twins Mts.</t>
  </si>
  <si>
    <t>Umber Hills</t>
  </si>
  <si>
    <t>Ruins of Galyngale</t>
  </si>
  <si>
    <t>Ruins of Leaven</t>
  </si>
  <si>
    <t>Ruins of Darbin</t>
  </si>
  <si>
    <t>Ruins of Starfall</t>
  </si>
  <si>
    <t>Ruins of Silveron</t>
  </si>
  <si>
    <t>Ruins of Yucaipa</t>
  </si>
  <si>
    <t>Ruins of Tantivil</t>
  </si>
  <si>
    <t>Ruins of Haselden</t>
  </si>
  <si>
    <t>Fallen Lands of Vasera</t>
  </si>
  <si>
    <t xml:space="preserve">Fallen Lands of Gildran </t>
  </si>
  <si>
    <t xml:space="preserve">Fallen Lands of Aldavel </t>
  </si>
  <si>
    <t>Isle of Ariago</t>
  </si>
  <si>
    <t>Drannen Rivers</t>
  </si>
  <si>
    <t>Foynen Rivers</t>
  </si>
  <si>
    <t>Isle of Ominotago</t>
  </si>
  <si>
    <t>Isle of Wahanila</t>
  </si>
  <si>
    <t>Isle of Arokei</t>
  </si>
  <si>
    <t>Isle of Muya</t>
  </si>
  <si>
    <t>Shoneah River</t>
  </si>
  <si>
    <t>Soyala River</t>
  </si>
  <si>
    <t>Moway River</t>
  </si>
  <si>
    <t>Tongasok River</t>
  </si>
  <si>
    <t>Terrapin River</t>
  </si>
  <si>
    <t>Pathfinder River</t>
  </si>
  <si>
    <t>Haokah River</t>
  </si>
  <si>
    <t>Reeot River</t>
  </si>
  <si>
    <t>Aktaba River</t>
  </si>
  <si>
    <t>Nokoma River</t>
  </si>
  <si>
    <t>Fox River</t>
  </si>
  <si>
    <t>Keeyaak River</t>
  </si>
  <si>
    <t>Basket River</t>
  </si>
  <si>
    <t>Yahana River</t>
  </si>
  <si>
    <t>Wakina River</t>
  </si>
  <si>
    <t>Dragonfly Lake</t>
  </si>
  <si>
    <t>Eyotah Lake</t>
  </si>
  <si>
    <t>Tuyok Hills</t>
  </si>
  <si>
    <t>Owachee Hills</t>
  </si>
  <si>
    <t>Hawenniyo Hills</t>
  </si>
  <si>
    <t>Ouray River</t>
  </si>
  <si>
    <t>Isle of Priapus</t>
  </si>
  <si>
    <t>Isle of Sabina</t>
  </si>
  <si>
    <t>Isle of Promise</t>
  </si>
  <si>
    <t>Orbona Forest</t>
  </si>
  <si>
    <t>Aradia Forest</t>
  </si>
  <si>
    <t>Ceres Forest</t>
  </si>
  <si>
    <t>Radiant Forest</t>
  </si>
  <si>
    <t>Equus Plains</t>
  </si>
  <si>
    <t>Carna Plains</t>
  </si>
  <si>
    <t>Lavinia River</t>
  </si>
  <si>
    <t>Laria River</t>
  </si>
  <si>
    <t>Aegle River</t>
  </si>
  <si>
    <t>Thyrian River</t>
  </si>
  <si>
    <t>Indivia River</t>
  </si>
  <si>
    <t>Praxis River</t>
  </si>
  <si>
    <t>Majesta River</t>
  </si>
  <si>
    <t>Jeul River</t>
  </si>
  <si>
    <t>Orius River</t>
  </si>
  <si>
    <t>Cimber River</t>
  </si>
  <si>
    <t>Fulvia River</t>
  </si>
  <si>
    <t>Erycina River</t>
  </si>
  <si>
    <t>Lora River</t>
  </si>
  <si>
    <t>Vorena River</t>
  </si>
  <si>
    <t>Fauna River</t>
  </si>
  <si>
    <t>Ultor River</t>
  </si>
  <si>
    <t>Sentia River</t>
  </si>
  <si>
    <t>Ursina Lake</t>
  </si>
  <si>
    <t>Isara Lake</t>
  </si>
  <si>
    <t>Arcanian Mts.</t>
  </si>
  <si>
    <t>Tauran Mts.</t>
  </si>
  <si>
    <t>Ruins of Feronia</t>
  </si>
  <si>
    <t>Isle of the Phoenix</t>
  </si>
  <si>
    <t>Isle of Skiron</t>
  </si>
  <si>
    <t>Isle of Dymoneia</t>
  </si>
  <si>
    <t>Orpheon Forest</t>
  </si>
  <si>
    <t>Palas River</t>
  </si>
  <si>
    <t>Lagina River</t>
  </si>
  <si>
    <t>Hathor River</t>
  </si>
  <si>
    <t>Maera Lake</t>
  </si>
  <si>
    <t>Celestial Mts.</t>
  </si>
  <si>
    <t>Taris Hills</t>
  </si>
  <si>
    <t>Plains of Emain Ablach</t>
  </si>
  <si>
    <t>Plains of Annwn</t>
  </si>
  <si>
    <t>Plains of Il Dathach</t>
  </si>
  <si>
    <t>Ceridwyn River</t>
  </si>
  <si>
    <t>Moragain Lake</t>
  </si>
  <si>
    <t>Banshee Hills</t>
  </si>
  <si>
    <t>Lands of Cliodhna</t>
  </si>
  <si>
    <t>Lir River</t>
  </si>
  <si>
    <t>Danu River</t>
  </si>
  <si>
    <t>Devil River</t>
  </si>
  <si>
    <t>Gowl River</t>
  </si>
  <si>
    <t>Sylph River</t>
  </si>
  <si>
    <t>Faldyng Mts.</t>
  </si>
  <si>
    <t>Epona River</t>
  </si>
  <si>
    <t>Damona River</t>
  </si>
  <si>
    <t>Mugain River</t>
  </si>
  <si>
    <t>Fenrin River</t>
  </si>
  <si>
    <t>Aibell River</t>
  </si>
  <si>
    <t>Ruins of Kandel</t>
  </si>
  <si>
    <t>Ruins of Dour Tower</t>
  </si>
  <si>
    <t>Ruins of Foros</t>
  </si>
  <si>
    <t>Umbra Swamp</t>
  </si>
  <si>
    <t>Wolfhead Lake</t>
  </si>
  <si>
    <t>Crow Lake</t>
  </si>
  <si>
    <t>Steed River</t>
  </si>
  <si>
    <t>Comelok River</t>
  </si>
  <si>
    <t>Wroth River</t>
  </si>
  <si>
    <t>Witch Water River</t>
  </si>
  <si>
    <t>Ambuscade River</t>
  </si>
  <si>
    <t>Revenant Forest</t>
  </si>
  <si>
    <t>Isle of Mazu</t>
  </si>
  <si>
    <t>Ruins of Gidonn</t>
  </si>
  <si>
    <t>Ruins of Dokuro</t>
  </si>
  <si>
    <t>Ruins of Raden</t>
  </si>
  <si>
    <t>Ruins of Haiyu</t>
  </si>
  <si>
    <t>Ruins of Lo Pan</t>
  </si>
  <si>
    <t>Ruins of Youdu</t>
  </si>
  <si>
    <t>Isle of Sanjala</t>
  </si>
  <si>
    <t>Isle of Surya</t>
  </si>
  <si>
    <t>The Dark Shores</t>
  </si>
  <si>
    <t>Sarendir River</t>
  </si>
  <si>
    <t>Angry Ghost River</t>
  </si>
  <si>
    <t>Kojin River</t>
  </si>
  <si>
    <t>Oishi River</t>
  </si>
  <si>
    <t>Amemasu River</t>
  </si>
  <si>
    <t>Saito River</t>
  </si>
  <si>
    <t>Ronin River</t>
  </si>
  <si>
    <t>Kodama River</t>
  </si>
  <si>
    <t>Gozen River</t>
  </si>
  <si>
    <t>Tranquil River</t>
  </si>
  <si>
    <t>Yari River</t>
  </si>
  <si>
    <t>Shrine River</t>
  </si>
  <si>
    <t>Koi River</t>
  </si>
  <si>
    <t>Kojin Lake</t>
  </si>
  <si>
    <t>Sui Jin Lake</t>
  </si>
  <si>
    <t>Mizuchi Lake</t>
  </si>
  <si>
    <t>Angiri Lake</t>
  </si>
  <si>
    <t>Ruins of Shizoku</t>
  </si>
  <si>
    <t>Ruins of Bakaru</t>
  </si>
  <si>
    <t>Ruins of Otemon</t>
  </si>
  <si>
    <t>Ruins of Uvandra</t>
  </si>
  <si>
    <t>Ruins of Gopura</t>
  </si>
  <si>
    <t>Isle of Fongolo</t>
  </si>
  <si>
    <t>Akdabat Lake</t>
  </si>
  <si>
    <t>Ruins of Babada</t>
  </si>
  <si>
    <t>The Ziggurats (ruins)</t>
  </si>
  <si>
    <t>Totem Lake</t>
  </si>
  <si>
    <t>Lake Nthabi</t>
  </si>
  <si>
    <t>Ruins of Targua</t>
  </si>
  <si>
    <t>Ruins of Farlan</t>
  </si>
  <si>
    <t>Ruins of Raka</t>
  </si>
  <si>
    <t>Ruins of Skolo</t>
  </si>
  <si>
    <t>hummingbird</t>
  </si>
  <si>
    <t>cardinal</t>
  </si>
  <si>
    <t>bluejay</t>
  </si>
  <si>
    <t>kingfisher</t>
  </si>
  <si>
    <t>snow goose</t>
  </si>
  <si>
    <t>white swan</t>
  </si>
  <si>
    <t>black swan</t>
  </si>
  <si>
    <t>lovebird</t>
  </si>
  <si>
    <t>pheasant</t>
  </si>
  <si>
    <t>osprey</t>
  </si>
  <si>
    <t>snow owl</t>
  </si>
  <si>
    <t>horned owl</t>
  </si>
  <si>
    <t>barn owl</t>
  </si>
  <si>
    <t>aquatic elves</t>
  </si>
  <si>
    <t>dark elves (drow)</t>
  </si>
  <si>
    <t>deep elves (rockseer)</t>
  </si>
  <si>
    <t>grey elves</t>
  </si>
  <si>
    <t>high elves</t>
  </si>
  <si>
    <t>moon elves</t>
  </si>
  <si>
    <t>snow elves</t>
  </si>
  <si>
    <t>sun elves</t>
  </si>
  <si>
    <t>valley elves</t>
  </si>
  <si>
    <t>wild elves (grugach)</t>
  </si>
  <si>
    <t>wood elves</t>
  </si>
  <si>
    <t>winged elves (avariel)</t>
  </si>
  <si>
    <t>Types of Elves</t>
  </si>
  <si>
    <t>Agate</t>
  </si>
  <si>
    <t>Garnet</t>
  </si>
  <si>
    <t>Citrine</t>
  </si>
  <si>
    <t>Ruby</t>
  </si>
  <si>
    <t>Diamond</t>
  </si>
  <si>
    <t>Beryl</t>
  </si>
  <si>
    <t>Sapphire</t>
  </si>
  <si>
    <t>Emerald</t>
  </si>
  <si>
    <t>Obsidion</t>
  </si>
  <si>
    <t>Jasper</t>
  </si>
  <si>
    <t>Onyx</t>
  </si>
  <si>
    <t>Amethyst</t>
  </si>
  <si>
    <t>Turquoise</t>
  </si>
  <si>
    <t>Moonshadow Elves are connected to the magical energy of the Moon. Their natural abilities in stealth and speed make them adept assassins and infiltrators. Moonshadow Elves have a rather rigid culture: they believe in duty and oaths above all else, and never show fear. Those believed to have abandoned their duty become "ghosts", Moonshadow Elves who are effectively shunned by their kin through magic. Those who cast the ghosting spell on themselves cannot see or hear ghosts, and their faces appear erased to them.</t>
  </si>
  <si>
    <t>Moonshadow Elves are typically pale to dark skinned with purple markings stretching across parts of their body. They have white or silver hair, pale eyes that vary in color and wear teal and black colored clothing and armor. All appear to feature horns of blue to purple hue, with swirl-like symbols of a lighter hue.[3] On the night of the full moon, Moonshadow Elves are at the height of their power and can become nearly invisible. The live in the Silvergrove.</t>
  </si>
  <si>
    <t>Startouch Elves are connected to the magical energy of the Stars. The only Startouch Elf shown thus far is Aaravos.[4] He wears an elegant dark blue tunic with golden ornaments, decorated with the symbol of the Stars Arcanum. His physical features include dark blue-tinted skin with hair of a light blue hue, while his horns are more elaborate than the horns of other elves. He also has yellow eyes,[5] and they occasionally glow white when he uses magic. It is not yet known if these characteristics are common aspects of the race.</t>
  </si>
  <si>
    <t>Startouch Elves are rare, and few others have ever come across them. They can live for over 1000 years,[6] and they experience "a time scale that is more like the stars than other elves," which gives them a detached, "big picture" perspective of the world.[7]</t>
  </si>
  <si>
    <t>Sunfire Elves are connected to the magical energy of the Sun. They possess the ability to craft sunforged equipment that include sunforge blades and legendary armor. Book One displays individuals shown to wear red and gold clothes and armor. They commonly appear with dark skin and dark hair. Many but not all Sunfire Elves wear dreadlocks.[8]</t>
  </si>
  <si>
    <t>Sunfire Elves are the largest group of elves living in Xadia. They also possess a powerful military, which regularly clashed with human forces at the Border. Their only known place of residence is Lux Aurea, a grand city which is considered to be a crowning achievement for their race. Some Sunfire Elves can enter a "heat-being mode" in which their skin heats up, their body glows, and their speed and strength are increased. An even smaller number of Sunfire Elves can enter a "light-being mode" to heal.[7][9]</t>
  </si>
  <si>
    <t>Skywing Elves are connected to the magical energy of the Sky. They are shown to have pale blue skin, with short black hair and long and thinner horns than the rest of the elves. Some Skywing Elves have wings on their backs that make them look like angels. According to Ibis, less than one in ten Skywing Elves have wings. Some can cast a spell to turn their arms into wings.</t>
  </si>
  <si>
    <t>Earthblood Elves are connected to the magical energy of the Earth.</t>
  </si>
  <si>
    <t>Ocean Elves - not yet revealed</t>
  </si>
  <si>
    <t>For every point in a resource column, that modifies</t>
  </si>
  <si>
    <t>Alternate Idea</t>
  </si>
  <si>
    <t>Each settlement has a number that is their size x 100</t>
  </si>
  <si>
    <t>e.g. a large town (rating of 5 on a scale of 1 to 8) has a 500 score</t>
  </si>
  <si>
    <t>then break that down by what the town has put its resources into, depending on resources, politics, etc</t>
  </si>
  <si>
    <t xml:space="preserve">e.g. </t>
  </si>
  <si>
    <t>infantry</t>
  </si>
  <si>
    <t>cavalry</t>
  </si>
  <si>
    <t>navy</t>
  </si>
  <si>
    <t>fortifications</t>
  </si>
  <si>
    <t>magic</t>
  </si>
  <si>
    <t>arts</t>
  </si>
  <si>
    <t>religion</t>
  </si>
  <si>
    <t>commerce</t>
  </si>
  <si>
    <t>each of these investment numbers affect the powers of the town as well as resources or plot hooks available to characters when shopping, looking for things, etc</t>
  </si>
  <si>
    <t>grey and black (red)</t>
  </si>
  <si>
    <t>blue and siver (red)</t>
  </si>
  <si>
    <t>orange and white (red)</t>
  </si>
  <si>
    <t>grey and blue (red)</t>
  </si>
  <si>
    <t>black and red (red)</t>
  </si>
  <si>
    <t>purple and white (red)</t>
  </si>
  <si>
    <t>brown and white (red)</t>
  </si>
  <si>
    <t>blue and green (red)</t>
  </si>
  <si>
    <t>green and silver (red)</t>
  </si>
  <si>
    <t>tree with many roots</t>
  </si>
  <si>
    <t>city and tree</t>
  </si>
  <si>
    <t>sea shell</t>
  </si>
  <si>
    <t>green and white (blue)</t>
  </si>
  <si>
    <t>orange and red (blue)</t>
  </si>
  <si>
    <t>brown and green (blue)</t>
  </si>
  <si>
    <t>yellow and red (blue)</t>
  </si>
  <si>
    <t>red and white (blue)</t>
  </si>
  <si>
    <t>green and red</t>
  </si>
  <si>
    <t>black and white</t>
  </si>
  <si>
    <t>anchor and icicles</t>
  </si>
  <si>
    <t>tree heart</t>
  </si>
  <si>
    <t>white and black (purple)</t>
  </si>
  <si>
    <t>blue and gold (purple)</t>
  </si>
  <si>
    <t>hourglass</t>
  </si>
  <si>
    <t>blue and green (purple)</t>
  </si>
  <si>
    <t>black bull</t>
  </si>
  <si>
    <t>brown and black (purple)</t>
  </si>
  <si>
    <t>red and black (orange)</t>
  </si>
  <si>
    <t>boar's head</t>
  </si>
  <si>
    <t>yellow and black (orange)</t>
  </si>
  <si>
    <t>white and black (orange)</t>
  </si>
  <si>
    <t>Mythenia</t>
  </si>
  <si>
    <t>* mark means it does not appear on the map</t>
  </si>
  <si>
    <t>blue and black</t>
  </si>
  <si>
    <t>olive tree</t>
  </si>
  <si>
    <t>labrys</t>
  </si>
  <si>
    <t>owl</t>
  </si>
  <si>
    <t>orange and black</t>
  </si>
  <si>
    <t>cerberus</t>
  </si>
  <si>
    <t>wheel of hecate</t>
  </si>
  <si>
    <t>black and gold</t>
  </si>
  <si>
    <t>white and black</t>
  </si>
  <si>
    <t>trireme</t>
  </si>
  <si>
    <t>sea green and black</t>
  </si>
  <si>
    <t>Kasylla</t>
  </si>
  <si>
    <t>Irminsul sacred tree</t>
  </si>
  <si>
    <t>blue and white (orange)</t>
  </si>
  <si>
    <t>Acheron Swamp</t>
  </si>
  <si>
    <t>Bone Mire Swamp</t>
  </si>
  <si>
    <t>Lake Arktos</t>
  </si>
  <si>
    <t>Argyron Mts.</t>
  </si>
  <si>
    <t>Mt. Carathon</t>
  </si>
  <si>
    <t>Eudora River</t>
  </si>
  <si>
    <t>Deilas River</t>
  </si>
  <si>
    <t>Ceto River (Hand of Rivers system)</t>
  </si>
  <si>
    <t>Laedon River (Hand of Rivers system)</t>
  </si>
  <si>
    <t>Astera River (Hand of Rivers system)</t>
  </si>
  <si>
    <t>Phyrion River (Hand of Rivers system)</t>
  </si>
  <si>
    <t>Hesperis River (Triptych River system)</t>
  </si>
  <si>
    <t>Agda River (Triptych River system)</t>
  </si>
  <si>
    <t>Eido River (Triptych River system)</t>
  </si>
  <si>
    <t>Lands of the Centaur</t>
  </si>
  <si>
    <t>Fury Plains</t>
  </si>
  <si>
    <t>Harpy Plains</t>
  </si>
  <si>
    <t>green and black</t>
  </si>
  <si>
    <t>violet and black</t>
  </si>
  <si>
    <t>green and white</t>
  </si>
  <si>
    <t>three dragons</t>
  </si>
  <si>
    <t>yellow and white</t>
  </si>
  <si>
    <t>teal and white</t>
  </si>
  <si>
    <t>helm of awe symbol</t>
  </si>
  <si>
    <t>water horse</t>
  </si>
  <si>
    <t>teal and black</t>
  </si>
  <si>
    <t>red and white</t>
  </si>
  <si>
    <t>sun burst</t>
  </si>
  <si>
    <t>twin ravens</t>
  </si>
  <si>
    <t>black raven</t>
  </si>
  <si>
    <t>brown and black</t>
  </si>
  <si>
    <t>goddess hel</t>
  </si>
  <si>
    <t>white and brown</t>
  </si>
  <si>
    <t>green and brown</t>
  </si>
  <si>
    <t>life tree</t>
  </si>
  <si>
    <t>brown and red</t>
  </si>
  <si>
    <t>black and orange</t>
  </si>
  <si>
    <t>bound wolf</t>
  </si>
  <si>
    <t>orange and red</t>
  </si>
  <si>
    <t>Dauniger Hills</t>
  </si>
  <si>
    <t>Mt. Forelock</t>
  </si>
  <si>
    <t>Corbus Hills</t>
  </si>
  <si>
    <t>purple and black (blue)</t>
  </si>
  <si>
    <t>purple and gold (blue)</t>
  </si>
  <si>
    <t>blue and orange (blue)</t>
  </si>
  <si>
    <t>Isle of Pengalai</t>
  </si>
  <si>
    <t>Arban River</t>
  </si>
  <si>
    <t>Hanyo River</t>
  </si>
  <si>
    <t>Vagabond Mts *</t>
  </si>
  <si>
    <t>Isle of Saints</t>
  </si>
  <si>
    <t>Island (unnamed)</t>
  </si>
  <si>
    <t>Progress Tracker for Atlases</t>
  </si>
  <si>
    <t>Kondabo</t>
  </si>
  <si>
    <t>Mthunzi</t>
  </si>
  <si>
    <t>Oraba</t>
  </si>
  <si>
    <t>Rokari</t>
  </si>
  <si>
    <t>history</t>
  </si>
  <si>
    <t>points of interest</t>
  </si>
  <si>
    <t>Sadara</t>
  </si>
  <si>
    <t>Isles of the Maelstrom</t>
  </si>
  <si>
    <t>1. Norgarde</t>
  </si>
  <si>
    <t>2. Amadar - the Lost Northwest</t>
  </si>
  <si>
    <t>3. Amadar - Plenia</t>
  </si>
  <si>
    <t>4. Amadar - Treviland</t>
  </si>
  <si>
    <t>5. Amadar - Erigoth</t>
  </si>
  <si>
    <t>6. Amadar - Tirudor</t>
  </si>
  <si>
    <t>7. Amadar - Hyderis</t>
  </si>
  <si>
    <t>8. Amadar - Oberon Lands and the Holy City of Indiron</t>
  </si>
  <si>
    <t>9. Amadar - Ongolk &amp; the Pirate Cities</t>
  </si>
  <si>
    <t>10. Amadar - Haka'Na</t>
  </si>
  <si>
    <t>11. Amadar - Sadara</t>
  </si>
  <si>
    <t>12. Celedon</t>
  </si>
  <si>
    <t>13. Tarbia</t>
  </si>
  <si>
    <t>14. Mythenia</t>
  </si>
  <si>
    <t>15. Gaeadon : Kyre</t>
  </si>
  <si>
    <t>16. Gaeadon : Adhanar</t>
  </si>
  <si>
    <t>18. Gaeadon : Kazeldun &amp; the Forgotten Wastes</t>
  </si>
  <si>
    <t>19. Xiandai - Xiandai Empire</t>
  </si>
  <si>
    <t>20. Xiandai - Moghun Lands</t>
  </si>
  <si>
    <t>21. Sakura</t>
  </si>
  <si>
    <t>22. Mahabar</t>
  </si>
  <si>
    <t>23. Kaduru - Kondabo</t>
  </si>
  <si>
    <t>24. Kaduru - Oraba</t>
  </si>
  <si>
    <t>25. Kaduru - Rokari</t>
  </si>
  <si>
    <t>26. Kaduru - Mthunzi</t>
  </si>
  <si>
    <t>27. Kaduru - Lost Lands</t>
  </si>
  <si>
    <t>28. Islands of the Maelstrom</t>
  </si>
  <si>
    <t>3. Plenia</t>
  </si>
  <si>
    <t>4. Treviland</t>
  </si>
  <si>
    <t>5. Erigoth</t>
  </si>
  <si>
    <t>6. Tirudor</t>
  </si>
  <si>
    <t xml:space="preserve">7. Hyderis </t>
  </si>
  <si>
    <t>8. the Oberon Lands (and the Holy City of Indiron)</t>
  </si>
  <si>
    <t>9. Ongolk (and the Pirate Cities)</t>
  </si>
  <si>
    <t>10. Haka'Na</t>
  </si>
  <si>
    <t>11. Sadara</t>
  </si>
  <si>
    <t>15. Gaeadon: Kyre</t>
  </si>
  <si>
    <t>16. Gaeadon: Adhanar</t>
  </si>
  <si>
    <t>18. Gaeadon: Kazeldun and Southern Gaeadon</t>
  </si>
  <si>
    <t xml:space="preserve">19. Xiandai </t>
  </si>
  <si>
    <t>20. Xaindai: Moghun Lands</t>
  </si>
  <si>
    <t>23. Kondabo</t>
  </si>
  <si>
    <t>24. Oraba</t>
  </si>
  <si>
    <t>25. Rokari</t>
  </si>
  <si>
    <t>26. Mthunzi</t>
  </si>
  <si>
    <t>27. Kaduru Lost Lands</t>
  </si>
  <si>
    <t>28. Isles of the Maelstrom</t>
  </si>
  <si>
    <t>Amadar Lost Lands</t>
  </si>
  <si>
    <t>Adhanar</t>
  </si>
  <si>
    <t>There are many astral planes visited by experienced wielders of magic.</t>
  </si>
  <si>
    <t xml:space="preserve">The Clerics make use of mandelas, the Wizards runes. </t>
  </si>
  <si>
    <t>In addition to the planes described in the DMG, there are infinite obscure ones that have limited resources but are fascinating and useful nonetheless.</t>
  </si>
  <si>
    <t xml:space="preserve">Each plane follows a formula for egress and digress. </t>
  </si>
  <si>
    <t>Isle of Skjolden</t>
  </si>
  <si>
    <t>Isle of Hrund</t>
  </si>
  <si>
    <t>Forest of the Norns</t>
  </si>
  <si>
    <t>Ruins of Haft</t>
  </si>
  <si>
    <t>there are three different Grimnir locations in Norgarde</t>
  </si>
  <si>
    <t>Bay of Haedra</t>
  </si>
  <si>
    <t>Omphalos Stones</t>
  </si>
  <si>
    <t>Sidhe (soil mounds)</t>
  </si>
  <si>
    <t>17. Gaeadon : Barter Bay, Vigil, and Central Gaeadon</t>
  </si>
  <si>
    <t>17. Gaeadon: Barter Bay, Vigil, and Central Gaeadon</t>
  </si>
  <si>
    <t>local deities</t>
  </si>
  <si>
    <t>Tsumetai "Cold Lantern"</t>
  </si>
  <si>
    <t>creatures</t>
  </si>
  <si>
    <t>Higanbana Valley</t>
  </si>
  <si>
    <t>Saddle River</t>
  </si>
  <si>
    <t>Raingold Lake</t>
  </si>
  <si>
    <t>Oni River</t>
  </si>
  <si>
    <t>Oino River</t>
  </si>
  <si>
    <t>Osebo Lake</t>
  </si>
  <si>
    <t>Kiwa River</t>
  </si>
  <si>
    <t>Oba River</t>
  </si>
  <si>
    <t>Dead River</t>
  </si>
  <si>
    <t>Aziza River</t>
  </si>
  <si>
    <t>cypress trees</t>
  </si>
  <si>
    <t>bull</t>
  </si>
  <si>
    <t>wheat</t>
  </si>
  <si>
    <t>arcane female face</t>
  </si>
  <si>
    <t>flowing river</t>
  </si>
  <si>
    <t>blue and purple</t>
  </si>
  <si>
    <t>brown and gold</t>
  </si>
  <si>
    <t>serpent and cup</t>
  </si>
  <si>
    <t>silver and black</t>
  </si>
  <si>
    <t>archway and sun</t>
  </si>
  <si>
    <t>aqueduct and olive</t>
  </si>
  <si>
    <t>yellow and red</t>
  </si>
  <si>
    <t>lion dog</t>
  </si>
  <si>
    <t>phoenix</t>
  </si>
  <si>
    <t>Palomino River</t>
  </si>
  <si>
    <t>Rose Petal River</t>
  </si>
  <si>
    <t>Marisma Swamp</t>
  </si>
  <si>
    <t>Ravissa River</t>
  </si>
  <si>
    <t>Carmina River</t>
  </si>
  <si>
    <t>Vestillon River</t>
  </si>
  <si>
    <t>Merendar Mt.</t>
  </si>
  <si>
    <t>Moon-struck Mire</t>
  </si>
  <si>
    <t>Ruins of Arribada</t>
  </si>
  <si>
    <t>Moneda Mt.</t>
  </si>
  <si>
    <t>Ruins of Desvelado</t>
  </si>
  <si>
    <t>Morbin Mire</t>
  </si>
  <si>
    <t>Barga Marsh</t>
  </si>
  <si>
    <t>Gray Lake</t>
  </si>
  <si>
    <t>Green Step Hills</t>
  </si>
  <si>
    <t>Golem River</t>
  </si>
  <si>
    <t>Ronnen River</t>
  </si>
  <si>
    <t>Mayden River</t>
  </si>
  <si>
    <t>Hynde River</t>
  </si>
  <si>
    <t>Brynne River</t>
  </si>
  <si>
    <t>Daunger River</t>
  </si>
  <si>
    <t>Indrik River</t>
  </si>
  <si>
    <t>Alconost River</t>
  </si>
  <si>
    <t>Lazavik Lake</t>
  </si>
  <si>
    <t>The Lost Mere</t>
  </si>
  <si>
    <t>Goldhorn Vale</t>
  </si>
  <si>
    <t>Midday Bay</t>
  </si>
  <si>
    <t>Devlin River</t>
  </si>
  <si>
    <t>Locust Lake</t>
  </si>
  <si>
    <t>Windless Mt.</t>
  </si>
  <si>
    <t>Konig Lake</t>
  </si>
  <si>
    <t>Anvil Lake</t>
  </si>
  <si>
    <t>Chance River</t>
  </si>
  <si>
    <t>White Horse R.</t>
  </si>
  <si>
    <t>Brightwater River</t>
  </si>
  <si>
    <t>Nimia -&gt; Ariago</t>
  </si>
  <si>
    <t>River Destrier</t>
  </si>
  <si>
    <t>Kalanon</t>
  </si>
  <si>
    <t>Great Darkwood Forest</t>
  </si>
  <si>
    <t>Hopelorn River</t>
  </si>
  <si>
    <t>Madrigal River</t>
  </si>
  <si>
    <t>Timbrel River</t>
  </si>
  <si>
    <t>Overcloud River</t>
  </si>
  <si>
    <t>Severn River</t>
  </si>
  <si>
    <t>Sanguine River</t>
  </si>
  <si>
    <t xml:space="preserve">Ordren (Sentinel) Mts. </t>
  </si>
  <si>
    <t>Midnight Mt.</t>
  </si>
  <si>
    <t>Cairn River</t>
  </si>
  <si>
    <t>Beldam River</t>
  </si>
  <si>
    <t>Vermin River</t>
  </si>
  <si>
    <t>The Last Hills</t>
  </si>
  <si>
    <t>Nightsky Lake</t>
  </si>
  <si>
    <t>Maidenhair River</t>
  </si>
  <si>
    <t>Wolf Song Lake</t>
  </si>
  <si>
    <t>Proudclaw River</t>
  </si>
  <si>
    <t>Blue Face River</t>
  </si>
  <si>
    <t>Staghorn Mts.</t>
  </si>
  <si>
    <t>Skylodge River</t>
  </si>
  <si>
    <t>Dream Dance River</t>
  </si>
  <si>
    <t>Dream Walk Lake</t>
  </si>
  <si>
    <t>Riddle Fish Lake</t>
  </si>
  <si>
    <t>Ursa Rivers</t>
  </si>
  <si>
    <t>Elderstaff River</t>
  </si>
  <si>
    <t>Owl Cry River</t>
  </si>
  <si>
    <t>Ironbark River</t>
  </si>
  <si>
    <t>Oldwater River</t>
  </si>
  <si>
    <t>Stonehead River</t>
  </si>
  <si>
    <t>Frog Smile River</t>
  </si>
  <si>
    <t>Peace Giver River</t>
  </si>
  <si>
    <t>Shaman River</t>
  </si>
  <si>
    <t>Wintermaker Lake</t>
  </si>
  <si>
    <t>Indigo River</t>
  </si>
  <si>
    <t>yellow black and red</t>
  </si>
  <si>
    <t>blue black and red</t>
  </si>
  <si>
    <t>green black and red</t>
  </si>
  <si>
    <t>Kachina Spirit Swamp</t>
  </si>
  <si>
    <t>Mingan River</t>
  </si>
  <si>
    <t>Wenopa Hills</t>
  </si>
  <si>
    <t>Longwater River</t>
  </si>
  <si>
    <t>Menawa Valley</t>
  </si>
  <si>
    <t>Dancer Lake</t>
  </si>
  <si>
    <t>Dancer River</t>
  </si>
  <si>
    <t>Waukheon River</t>
  </si>
  <si>
    <t>Silverwillow Forest</t>
  </si>
  <si>
    <t>Figures</t>
  </si>
  <si>
    <t>count</t>
  </si>
  <si>
    <t>Fjords of Hagala</t>
  </si>
  <si>
    <t>Fjords of Halsla</t>
  </si>
  <si>
    <t>Fjords of Koldal</t>
  </si>
  <si>
    <t>Fjords of Hreidmar</t>
  </si>
  <si>
    <t>Fjords of Arngun</t>
  </si>
  <si>
    <t>Rivers of the Fiords of Grimnir (4)</t>
  </si>
  <si>
    <t>Rivers of the Fiords of Arngun (4)</t>
  </si>
  <si>
    <t>Rivers of the Fiords of Stirlung (4)</t>
  </si>
  <si>
    <t>Rivers of the Fiords of Hreidmar (5)</t>
  </si>
  <si>
    <t>Rivers of the Fiords of Hagala (8)</t>
  </si>
  <si>
    <t>Rivers of the Fiords of Halsla (8)</t>
  </si>
  <si>
    <t>Rivers of the Fiords of Koldal (7)</t>
  </si>
  <si>
    <t>Rivers of the Fiords of High Helm (3)</t>
  </si>
  <si>
    <t>Rivers of the Fiords of Rindr (3)</t>
  </si>
  <si>
    <t>Rivers of the Fiords of Fjara (7)</t>
  </si>
  <si>
    <t>Fjords of Fjara</t>
  </si>
  <si>
    <t>Fjords of Brisingr</t>
  </si>
  <si>
    <t>Rivers of the Fiords of Brisingr (3)</t>
  </si>
  <si>
    <t>(V) Lawgiver Valley</t>
  </si>
  <si>
    <t>(VI) Severed Sun Valley</t>
  </si>
  <si>
    <t>Thunderhead Reach</t>
  </si>
  <si>
    <t>Haunted Reach</t>
  </si>
  <si>
    <t>Pale River</t>
  </si>
  <si>
    <t>Bright River</t>
  </si>
  <si>
    <t>Ruins of Wykla</t>
  </si>
  <si>
    <t>Lake Amber</t>
  </si>
  <si>
    <t>Lake Hela</t>
  </si>
  <si>
    <t>Lake Scabbard</t>
  </si>
  <si>
    <t>Halsla</t>
  </si>
  <si>
    <t>Fjarna</t>
  </si>
  <si>
    <t>Brisingr</t>
  </si>
  <si>
    <t>wolf's head</t>
  </si>
  <si>
    <t>eight legged horse</t>
  </si>
  <si>
    <t>Wrothren</t>
  </si>
  <si>
    <t>Rubelor - Dwarven Kingdom</t>
  </si>
  <si>
    <t>Citerak - Dwarven Kingdom</t>
  </si>
  <si>
    <t>Amberon - Dwarven Kingdom</t>
  </si>
  <si>
    <t>Agatren - Dwarven Kingdom</t>
  </si>
  <si>
    <t>Berylor - Dwarven Kingdom</t>
  </si>
  <si>
    <t>Sapphurnus - Dwarven Kingdom</t>
  </si>
  <si>
    <t>Obseidon - Dwarven Kingdom</t>
  </si>
  <si>
    <t>Amethek - Dwarven Kingdom</t>
  </si>
  <si>
    <t>Horndeep - Dwarven city of Amberon</t>
  </si>
  <si>
    <t>Thunderhame - Dwarven town of Amberon</t>
  </si>
  <si>
    <t>Wrothren - Dwarven town of Amberon</t>
  </si>
  <si>
    <t>Yaramir - Dwarven town of Amberon</t>
  </si>
  <si>
    <t>Plunder Keep - Dwarven outpost of Amberon</t>
  </si>
  <si>
    <t>Frostfang Keep - Dwarven outpost of Amberon</t>
  </si>
  <si>
    <t>Lindwyrm Keep - Dwarven outpost of Amberon</t>
  </si>
  <si>
    <t>Jorildyn - Elven town of Laaktalla</t>
  </si>
  <si>
    <t>Reysalor - Elven town of Laaktalla</t>
  </si>
  <si>
    <t>Ylyndar - Elven town of Laaktalla</t>
  </si>
  <si>
    <t>Stilmyst - Elven town of Laaktalla</t>
  </si>
  <si>
    <t>Ralyndur - Elven town of Laaktalla</t>
  </si>
  <si>
    <t>Brindarry - Elven town of Laaktalla</t>
  </si>
  <si>
    <t>Yundraer - Elven city of Laaktalla</t>
  </si>
  <si>
    <t>(I) Hegland Valley</t>
  </si>
  <si>
    <t>Glitren - Dwarven city of Citerak</t>
  </si>
  <si>
    <t>Hanfast - Dwarven town of Citerak</t>
  </si>
  <si>
    <t>Silveron - Dwarven town of Citerak</t>
  </si>
  <si>
    <t>Hardkiln - Dwarven town of Citerak</t>
  </si>
  <si>
    <t>Dark Keep - Dwarven outpost of Citerak</t>
  </si>
  <si>
    <t>Anvil Keep - Dwarven outpost of Citerak</t>
  </si>
  <si>
    <t>Gylledha - Elven town of Aldalinh</t>
  </si>
  <si>
    <t>Ellashor - Elven city of Aldalinh</t>
  </si>
  <si>
    <t>Faenion - Elven town of Aldalinh</t>
  </si>
  <si>
    <t>Lydeira - Elven town of Aldalinh</t>
  </si>
  <si>
    <t>Silveroak - Elven town of Aldalinh</t>
  </si>
  <si>
    <t>Stoneruun - Dwarven town of Rubelor</t>
  </si>
  <si>
    <t>Morkil - Dwarven town of Rubelor</t>
  </si>
  <si>
    <t>Godhelm - Dwarven city of Rubelor</t>
  </si>
  <si>
    <t>Gilderok - Dwarven town of Rubelor</t>
  </si>
  <si>
    <t>Feldspear - Dwarven town of Rubelor</t>
  </si>
  <si>
    <t>Westerm Keep - Dwarven outpost of Rubelor</t>
  </si>
  <si>
    <t>Hammer Keep - Dwarven outpost of Rubelor</t>
  </si>
  <si>
    <t>Queen's Keep - Dwarven outpost of Rubelor</t>
  </si>
  <si>
    <t>Eastern Keep - Dwarven outpost of Rubelor</t>
  </si>
  <si>
    <t>Northern Keep - Dwarven outpost of Rubelor</t>
  </si>
  <si>
    <t>Caldalir - Elven town of Adulien</t>
  </si>
  <si>
    <t>Elebreth - Elven city of Adulien</t>
  </si>
  <si>
    <t>He'inatha - Elven town of Adulien</t>
  </si>
  <si>
    <t>Merelien - Elven town of Adulien</t>
  </si>
  <si>
    <t>Omanarra - Elven town of Ulynar</t>
  </si>
  <si>
    <t>Rithyra - Elven town of Ulynar</t>
  </si>
  <si>
    <t>Haloreth - Elven city of Ulynar</t>
  </si>
  <si>
    <t>Eleyolen - Elven town of Ulynar</t>
  </si>
  <si>
    <t>Orina'an - Elven town of Ulynar</t>
  </si>
  <si>
    <t>Na'irean - Elven town of Ulynar</t>
  </si>
  <si>
    <t>Elashor - Elven town of Ari'Aahn</t>
  </si>
  <si>
    <t>Aelesar - Elven town of Ari'Aahn</t>
  </si>
  <si>
    <t>Vaella - Elven city of Ari'Aahn</t>
  </si>
  <si>
    <t>Brightsong - Elven town of Ari'Aahn</t>
  </si>
  <si>
    <t>Faenor - Elven town of Ari'Aahn</t>
  </si>
  <si>
    <t>Noldorin - Elven town of Eida'Las</t>
  </si>
  <si>
    <t>Othorion - Elven town of Eida'Las</t>
  </si>
  <si>
    <t>Faerondil - Elven town of Eida'Las</t>
  </si>
  <si>
    <t>Tiatha - Elven city of Eida'Las</t>
  </si>
  <si>
    <t>Helerandri - Elven town of Eida'Las</t>
  </si>
  <si>
    <t>Rivleam - Elven town of Eida'Las</t>
  </si>
  <si>
    <t>Darkshine - Dwarven town of Agatren</t>
  </si>
  <si>
    <t>Firemantle - Dwarven town of Agatren</t>
  </si>
  <si>
    <t>Silverlode - Dwarven city of Agatren</t>
  </si>
  <si>
    <t>Kalaraak - Dwarven town of Agatren</t>
  </si>
  <si>
    <t>Mithrilhame - Dwarven town of Agatren</t>
  </si>
  <si>
    <t>Sentry Keep - Dwarven outpost of Agatren</t>
  </si>
  <si>
    <t>Ember Keep - Dwarven outpost of Agatren</t>
  </si>
  <si>
    <t>Frost Keep - Dwarven outpost of Agatren</t>
  </si>
  <si>
    <t>Adanell - Elven town of Elgelor</t>
  </si>
  <si>
    <t>Venlana - Elven town of Elgelor</t>
  </si>
  <si>
    <t>Briareth - Elven town of Elgelor</t>
  </si>
  <si>
    <t>Oritiris - Elven town of Elyon</t>
  </si>
  <si>
    <t>Naerdya - Elven town of Elyon</t>
  </si>
  <si>
    <t>Alais - Elven town of Elyon</t>
  </si>
  <si>
    <t>Nabreith - Elven town of Elyon</t>
  </si>
  <si>
    <t>Evanara - Elvent city of Elyon</t>
  </si>
  <si>
    <t>Moondown - Elven town of Elyon</t>
  </si>
  <si>
    <t>Silvyr - Elven town of Elyon</t>
  </si>
  <si>
    <t>Athora - Dwarven city of Berylor</t>
  </si>
  <si>
    <t>Raurak - Dwarven town of Berylor</t>
  </si>
  <si>
    <t>Duriggok - Dwarven town of Berylor</t>
  </si>
  <si>
    <t>Hardhewn - Dwarven town of Berylor</t>
  </si>
  <si>
    <t>Stromnos - Dwarven town of Berylor</t>
  </si>
  <si>
    <t>Skullbeard Keep - Dwarven outpost of Berylor</t>
  </si>
  <si>
    <t>Sowblock Keep - Dwarven outpost of Berylor</t>
  </si>
  <si>
    <t>Ingot Keep - Dwarven outpost of Berylor</t>
  </si>
  <si>
    <t>Wardrum Keep - Dwarven outpost of Berylor</t>
  </si>
  <si>
    <t>Hogback - Dwarven town of Sapphurnus</t>
  </si>
  <si>
    <t>Undercloud - Dwarven town of Sapphurnus</t>
  </si>
  <si>
    <t>Petra - Dwarven town of Sapphurnus</t>
  </si>
  <si>
    <t>Ironmaul - Dwarven town of Sapphurnus</t>
  </si>
  <si>
    <t>Krusibul - Dwarven town of Sapphurnus</t>
  </si>
  <si>
    <t>Fuller Keep - Dwarven outpost of Sapphurnus</t>
  </si>
  <si>
    <t>Lucern Keep - Dwarven outpost of Sapphurnus</t>
  </si>
  <si>
    <t>Mandrel Keep - Dwarven outpost of Sapphurnus</t>
  </si>
  <si>
    <t>Helvent Keep - Dwarven outpost of Sapphurnus</t>
  </si>
  <si>
    <t>Seiveril - Elven town of Lo'Shella</t>
  </si>
  <si>
    <t>Talaedra - Elven city of Lo'Shella</t>
  </si>
  <si>
    <t>Calarel - Elven town of Lo'Shella</t>
  </si>
  <si>
    <t>Wrenfaren - Elven town of Lo'Shella</t>
  </si>
  <si>
    <t>Ebalarin - Elven town of Cascadrel</t>
  </si>
  <si>
    <t>Illyndra - Elven town of Cascadrel</t>
  </si>
  <si>
    <t>Reyhimra - Elven city of Cascadrel</t>
  </si>
  <si>
    <t>Phaeredryn - Elven town of Cascadrel</t>
  </si>
  <si>
    <t>Handamar - Elven town of Cascadrel</t>
  </si>
  <si>
    <t>Bandenar - Dwarven town of Obseidon</t>
  </si>
  <si>
    <t>Nengenor - Dwarven city of Obseidon</t>
  </si>
  <si>
    <t>Blackseam - Dwarven town of Obseidon</t>
  </si>
  <si>
    <t>Sledge - Dwarven town of Obseidon</t>
  </si>
  <si>
    <t>Ruthara - Dwarven town of Obseidon</t>
  </si>
  <si>
    <t>Bellows Keep - Dwarven outpost of Obseidon</t>
  </si>
  <si>
    <t>Kelver Keep - Dwarven outpost of Obseidon</t>
  </si>
  <si>
    <t>Anvil Keep - Dwarven outpost of Obseidon</t>
  </si>
  <si>
    <t>Stryker Keep - Dwarven outpost of Obseidon</t>
  </si>
  <si>
    <t>Mavra - Elven town of Teliddia</t>
  </si>
  <si>
    <t>Mevera - Elven town of Teliddia</t>
  </si>
  <si>
    <t>Elawarin - Elven city of Teliddia</t>
  </si>
  <si>
    <t>Aldaval - Elven town of Teliddia</t>
  </si>
  <si>
    <t>Panarel - Elven town of Teliddia</t>
  </si>
  <si>
    <t>Taerylin - Elven town of Teliddia</t>
  </si>
  <si>
    <t>Felduin - Elven town of Ithronel</t>
  </si>
  <si>
    <t>Orbryn - Elven town of Ithronel</t>
  </si>
  <si>
    <t>Zylaeren - Elven town of Ithronel</t>
  </si>
  <si>
    <t>Daealla - Elven town of Ithronel</t>
  </si>
  <si>
    <t>Eilris - Elven town of Ithronel</t>
  </si>
  <si>
    <t>Sharian - Elven town of Ithronel</t>
  </si>
  <si>
    <t>Dourbeard - Dwarven town of Amethek</t>
  </si>
  <si>
    <t>Volterran - Dwarven city of Amethek</t>
  </si>
  <si>
    <t>Glittervein - Dwarven town of Amethek</t>
  </si>
  <si>
    <t>Ironhead - Dwarven town of Amethek</t>
  </si>
  <si>
    <t>Ederoch - Dwarven town of Amethek</t>
  </si>
  <si>
    <t>Diamond Keep - Dwarven outpost of Amethek</t>
  </si>
  <si>
    <t>Sandstone Keep - Dwarven outpost of Amethek</t>
  </si>
  <si>
    <t>Motherstone Keep - Dwarven outpost of Amethek</t>
  </si>
  <si>
    <t xml:space="preserve">Temple of the Muses </t>
  </si>
  <si>
    <t>Great Library of Sargon</t>
  </si>
  <si>
    <t>Temple of the Rainbow</t>
  </si>
  <si>
    <t>Domaru Mts.</t>
  </si>
  <si>
    <t>Dragon Prince Elves</t>
  </si>
  <si>
    <t>Talandren - Elven town of Teinhir</t>
  </si>
  <si>
    <t>Ellarion - Elven city of Teinhir</t>
  </si>
  <si>
    <t>Rivvikyn - Elven town of Teinhir</t>
  </si>
  <si>
    <t>Darkstar - Elven town of Teinhir</t>
  </si>
  <si>
    <t>C. Amadar</t>
  </si>
  <si>
    <t>carpenter bird</t>
  </si>
  <si>
    <t>Plains of Arnbock</t>
  </si>
  <si>
    <t>Ruins of Ketzel</t>
  </si>
  <si>
    <t>(ruins of the fallen kingdom of wood elves)</t>
  </si>
  <si>
    <t>Aelfala</t>
  </si>
  <si>
    <t>Location</t>
  </si>
  <si>
    <t>Eivrin Bay</t>
  </si>
  <si>
    <t>Avris River</t>
  </si>
  <si>
    <t>Sivra River</t>
  </si>
  <si>
    <t>Orchid Valley</t>
  </si>
  <si>
    <t>Mt. of the Five Elements</t>
  </si>
  <si>
    <t>Ruins of Bianjing</t>
  </si>
  <si>
    <t>Isle of Xian</t>
  </si>
  <si>
    <t>Isle of Sunxin</t>
  </si>
  <si>
    <t>Forbidden Isle</t>
  </si>
  <si>
    <t>Ruins of Zidao</t>
  </si>
  <si>
    <t>Ruins of Bailan</t>
  </si>
  <si>
    <t>Shushen Forest</t>
  </si>
  <si>
    <t>Violet Forest</t>
  </si>
  <si>
    <t>Cinnabar Swamp</t>
  </si>
  <si>
    <t>Musang Mire</t>
  </si>
  <si>
    <t>720 PA1</t>
  </si>
  <si>
    <t>840 PA1</t>
  </si>
  <si>
    <t>670 PA1</t>
  </si>
  <si>
    <t>160 PA2</t>
  </si>
  <si>
    <t>Racknem the Chain Breaker</t>
  </si>
  <si>
    <t>founded</t>
  </si>
  <si>
    <t>founder</t>
  </si>
  <si>
    <t>540 PA2</t>
  </si>
  <si>
    <t>570 PA2</t>
  </si>
  <si>
    <t>590 PA2</t>
  </si>
  <si>
    <t>600 PA2</t>
  </si>
  <si>
    <t>630 PA2</t>
  </si>
  <si>
    <t>760 PA2</t>
  </si>
  <si>
    <t>950 PA2</t>
  </si>
  <si>
    <t>40 PA3</t>
  </si>
  <si>
    <t>100 PA3</t>
  </si>
  <si>
    <t>split off from</t>
  </si>
  <si>
    <t>n/a</t>
  </si>
  <si>
    <t>Jasprendryn</t>
  </si>
  <si>
    <t>Torelgren Truetower</t>
  </si>
  <si>
    <t>Bagrun Drumdinn</t>
  </si>
  <si>
    <t>Khekgrik Underlander</t>
  </si>
  <si>
    <t>Throsdruck Orefrend</t>
  </si>
  <si>
    <t>Jornon Sandblud</t>
  </si>
  <si>
    <t>Morrok Marblek</t>
  </si>
  <si>
    <t>Jouldrous Gemspawn</t>
  </si>
  <si>
    <t>Noldrum Chainbreaker</t>
  </si>
  <si>
    <t>Strokkol Chainbreaker</t>
  </si>
  <si>
    <t>Yuddolin Chainbreaker</t>
  </si>
  <si>
    <t>Alforrun Chainbreaker</t>
  </si>
  <si>
    <t>Krorher Thunderslag</t>
  </si>
  <si>
    <t>Daemundra</t>
  </si>
  <si>
    <t>210 PA3</t>
  </si>
  <si>
    <t>Hagguda Fireforge</t>
  </si>
  <si>
    <t>Foolsbog (change on map!)</t>
  </si>
  <si>
    <t>Description</t>
  </si>
  <si>
    <t>Kazeldun</t>
  </si>
  <si>
    <t>Faerdeep Vale</t>
  </si>
  <si>
    <t>Nemmyrl Names for them</t>
  </si>
  <si>
    <t>Taurean or Forest Elves</t>
  </si>
  <si>
    <t>Isilya or Moon Elves</t>
  </si>
  <si>
    <t>Vaya or Sea Elves</t>
  </si>
  <si>
    <t xml:space="preserve">Naira or Sun Elves </t>
  </si>
  <si>
    <t xml:space="preserve">Urudren or Fire Elves </t>
  </si>
  <si>
    <t xml:space="preserve">Laimaran or Flora Elves </t>
  </si>
  <si>
    <t xml:space="preserve">W. Amadar </t>
  </si>
  <si>
    <t>Isle of Whanila</t>
  </si>
  <si>
    <t>Bay of Pengali</t>
  </si>
  <si>
    <t>The Maelstrom</t>
  </si>
  <si>
    <t>Mt. Singol</t>
  </si>
  <si>
    <t>Sindren or Gray Elves / Taurean or Forest Elves</t>
  </si>
  <si>
    <t>Valley of Svarog</t>
  </si>
  <si>
    <t xml:space="preserve">Hravaeran or Fauna Elves </t>
  </si>
  <si>
    <t>Great Horn Mts.</t>
  </si>
  <si>
    <t xml:space="preserve">Elenar or Star Elves </t>
  </si>
  <si>
    <t>Arbeiera</t>
  </si>
  <si>
    <t>Devanna - Elven city of Arbeiera</t>
  </si>
  <si>
    <t>Lavellin - Elven town of Arbeiera</t>
  </si>
  <si>
    <t>Arduith - Elven town of Arbeiera</t>
  </si>
  <si>
    <t>Seryniel - Elven town of Arbeiera</t>
  </si>
  <si>
    <t xml:space="preserve">Luthia River </t>
  </si>
  <si>
    <t xml:space="preserve">Nyxia River </t>
  </si>
  <si>
    <t xml:space="preserve">Unguin River </t>
  </si>
  <si>
    <t>Provender River</t>
  </si>
  <si>
    <t xml:space="preserve">Draana River </t>
  </si>
  <si>
    <t>Evenstar River</t>
  </si>
  <si>
    <t>Monasteries</t>
  </si>
  <si>
    <t>Important Sites</t>
  </si>
  <si>
    <t>Agricultural Goods</t>
  </si>
  <si>
    <t>Mined Goods</t>
  </si>
  <si>
    <t>Precious Items</t>
  </si>
  <si>
    <t>Other Potential Trade Good Ideas</t>
  </si>
  <si>
    <t>Merecenary Companies</t>
  </si>
  <si>
    <t>Idea Scratch Pad</t>
  </si>
  <si>
    <t>Economy in Nemmyrl</t>
  </si>
  <si>
    <t>Planes, Ley Lines, and Gates of Nemmyrl</t>
  </si>
  <si>
    <t xml:space="preserve">There are several features of the Nemmyrl world that correspond to these doorways. Some fall along magical lay lines, others are singular doorways. </t>
  </si>
  <si>
    <t>Nemmyrl Towns and Cities</t>
  </si>
  <si>
    <t>Lost North of Amadar</t>
  </si>
  <si>
    <t>Oberon</t>
  </si>
  <si>
    <t>Hakana</t>
  </si>
  <si>
    <t>Moghun Lands</t>
  </si>
  <si>
    <t>Kaduru Lost Lands</t>
  </si>
  <si>
    <t>Maelstrom Islands</t>
  </si>
  <si>
    <t>Terra Construct</t>
  </si>
  <si>
    <t>Draikin</t>
  </si>
  <si>
    <t>Mofa</t>
  </si>
  <si>
    <t>Burgrune</t>
  </si>
  <si>
    <t>Jincan</t>
  </si>
  <si>
    <t xml:space="preserve">Constructs: Each land or kingdom is defined by a matrix of magic created by the gods at the dawn of time. This system of interwoven magic is called a Construct and was created to grant the land magical harmony and prosperity. </t>
  </si>
  <si>
    <t xml:space="preserve">Each Construct is tied to a network of special locations, items, sites, or even figures that keep the land in balance. </t>
  </si>
  <si>
    <t xml:space="preserve">These Constructs are almost completely unknown, lost in the wash of time, but they are referred to cryptically by lore masters and wizards as describing the balance of the land. </t>
  </si>
  <si>
    <t xml:space="preserve">There are Terra Constructs, which are tied to a single land or kingdom, and there are World Constructs, which encompass globe-spanning powers beyond the imagination. </t>
  </si>
  <si>
    <t xml:space="preserve">The former are quest hooks for mid-level characters while the latter are ideal for high-level characters. </t>
  </si>
  <si>
    <t xml:space="preserve">A very few determined and powerful wizards or clerics have been known to undergo extreme measures to decipher these Constructs and learn how to manipulate them. </t>
  </si>
  <si>
    <t xml:space="preserve">Manipulation of these ancient systems is fraught with peril but promise enormous power in the most unlikely of circumstances. </t>
  </si>
  <si>
    <t xml:space="preserve">There are often cycles of time tied to these Constructs that offer windows, however brief, to alter the system, extract a magical effect, alter destiny, or even allow the Construct to be undone. </t>
  </si>
  <si>
    <t xml:space="preserve">Tales tell of tragic figures seeking power beyond their right and inviting doom on their lands. Often times there are unlikely figures who are thrust into the narrative, forced to help rectify these misdeeds. Some call them heroes. </t>
  </si>
  <si>
    <t>orange and black (purple)</t>
  </si>
  <si>
    <t>Periculum Pass</t>
  </si>
  <si>
    <t>Folly Channel</t>
  </si>
  <si>
    <t>Orden Straits</t>
  </si>
  <si>
    <t>Solas Channel</t>
  </si>
  <si>
    <t>Dolor Vale</t>
  </si>
  <si>
    <t>Empty Moors</t>
  </si>
  <si>
    <t>Alta Pass</t>
  </si>
  <si>
    <t>Oscura Mts.</t>
  </si>
  <si>
    <t>Pintado Peninsula</t>
  </si>
  <si>
    <r>
      <t xml:space="preserve">Lucentia River </t>
    </r>
    <r>
      <rPr>
        <strike/>
        <sz val="11"/>
        <rFont val="Calibri"/>
        <family val="2"/>
        <scheme val="minor"/>
      </rPr>
      <t>Visora / Corazon River</t>
    </r>
  </si>
  <si>
    <t>Culebre Hills</t>
  </si>
  <si>
    <t>black and copper</t>
  </si>
  <si>
    <t>gold and blue</t>
  </si>
  <si>
    <t>circular knot</t>
  </si>
  <si>
    <t>square knot</t>
  </si>
  <si>
    <t>triangular knot</t>
  </si>
  <si>
    <t>four-pointed knot</t>
  </si>
  <si>
    <t>fairy and crescent moon</t>
  </si>
  <si>
    <t>grey and gold</t>
  </si>
  <si>
    <t>anchor and twin mermaids</t>
  </si>
  <si>
    <t>lighthouse</t>
  </si>
  <si>
    <t>golden dawn</t>
  </si>
  <si>
    <t>ships mast and twin sharks</t>
  </si>
  <si>
    <t>blue and silver</t>
  </si>
  <si>
    <t>jellyfish and twin sea turtles</t>
  </si>
  <si>
    <t>used for roofing, coffins, cisterns, tanks, and gutters, and for statues and ornaments. Also used in strips joining the pieces of colored glass in church windows. Lead has two main uses in which some artistic purpose may be served: in architecture, as a material for roof coverings, gutters, piping, and cisterns; and in decorative art, as a material for sculpture and applied ornament. As an architectural material it has the advantage of being easily worked and yet offers great resistance to climatic conditions. The low melting point of lead and its relative freedom from contraction when solidifying make it particularly suitable for casting, and it has been used as a substitute for bronze or precious metals.</t>
  </si>
  <si>
    <t>eyes of transformation</t>
  </si>
  <si>
    <t>crocodile</t>
  </si>
  <si>
    <t>sun and hands</t>
  </si>
  <si>
    <t>lioness</t>
  </si>
  <si>
    <t>serpent and twin khopesh</t>
  </si>
  <si>
    <t>skulls and setting sun</t>
  </si>
  <si>
    <t>crossed hammers and eye</t>
  </si>
  <si>
    <t>scorpion</t>
  </si>
  <si>
    <t>Targrim</t>
  </si>
  <si>
    <t>Courtesan</t>
  </si>
  <si>
    <t>(secondary, primary)</t>
  </si>
  <si>
    <t>(background/device)</t>
  </si>
  <si>
    <t>gray and red</t>
  </si>
  <si>
    <t>rhino</t>
  </si>
  <si>
    <t>black and green</t>
  </si>
  <si>
    <t>gray and blue</t>
  </si>
  <si>
    <t>red and green</t>
  </si>
  <si>
    <t>black and brown</t>
  </si>
  <si>
    <t>gold and purple</t>
  </si>
  <si>
    <t>orange and blue</t>
  </si>
  <si>
    <t>white and purple</t>
  </si>
  <si>
    <t>yellow and green</t>
  </si>
  <si>
    <t>cheetah</t>
  </si>
  <si>
    <t>sea turtle</t>
  </si>
  <si>
    <t>boa constrictor</t>
  </si>
  <si>
    <t>gecko</t>
  </si>
  <si>
    <t>ape</t>
  </si>
  <si>
    <t>lion</t>
  </si>
  <si>
    <t>piranha</t>
  </si>
  <si>
    <t>aya fern</t>
  </si>
  <si>
    <t>link of chain</t>
  </si>
  <si>
    <t>volcano</t>
  </si>
  <si>
    <t>hyena</t>
  </si>
  <si>
    <t>giant lizard</t>
  </si>
  <si>
    <t>black and  yellow</t>
  </si>
  <si>
    <t>green and gold</t>
  </si>
  <si>
    <t>Yantra</t>
  </si>
  <si>
    <t>the Sri Yantra is used to symbolize the bond or unity of both the masculine and the feminine divinity. It can also mean the unity and bond of everything in the cosmos.</t>
  </si>
  <si>
    <t>panther and chakrem</t>
  </si>
  <si>
    <t>mongoose and cobra</t>
  </si>
  <si>
    <t>stag skull and birds</t>
  </si>
  <si>
    <t>twin wolves</t>
  </si>
  <si>
    <t>twin masts</t>
  </si>
  <si>
    <t>clouds</t>
  </si>
  <si>
    <t>gold and black</t>
  </si>
  <si>
    <t>black octopus</t>
  </si>
  <si>
    <t>dead king</t>
  </si>
  <si>
    <t>sea serpent</t>
  </si>
  <si>
    <t>hippocampus</t>
  </si>
  <si>
    <t>skull moon</t>
  </si>
  <si>
    <t>green and silver</t>
  </si>
  <si>
    <t>six axes wheel</t>
  </si>
  <si>
    <t>antlers and flame</t>
  </si>
  <si>
    <t>crown and five diamonds</t>
  </si>
  <si>
    <t>badger</t>
  </si>
  <si>
    <t>Diamondback River</t>
  </si>
  <si>
    <t>Sunless Sea</t>
  </si>
  <si>
    <t>Sage River</t>
  </si>
  <si>
    <t>gods</t>
  </si>
  <si>
    <t>customs</t>
  </si>
  <si>
    <t>moose</t>
  </si>
  <si>
    <t>Abereft</t>
  </si>
  <si>
    <t>Monk</t>
  </si>
  <si>
    <t>Barbarian</t>
  </si>
  <si>
    <t>10th lvl</t>
  </si>
  <si>
    <t>9th lvl</t>
  </si>
  <si>
    <t>8th lvl</t>
  </si>
  <si>
    <t>7th lvl</t>
  </si>
  <si>
    <t>6th lvl</t>
  </si>
  <si>
    <t>5th lvl</t>
  </si>
  <si>
    <t>4th lvl</t>
  </si>
  <si>
    <t>3rd lvl</t>
  </si>
  <si>
    <t>2nd lvl</t>
  </si>
  <si>
    <t>1st lvl</t>
  </si>
  <si>
    <t xml:space="preserve">soldiery: </t>
  </si>
  <si>
    <t xml:space="preserve">militia: </t>
  </si>
  <si>
    <t>% of pop</t>
  </si>
  <si>
    <t>-</t>
  </si>
  <si>
    <t>target</t>
  </si>
  <si>
    <t>total npc's</t>
  </si>
  <si>
    <t>NPC's in Towns and Cities</t>
  </si>
  <si>
    <t>Every town and city have NPC's as permanent residents as well as NPC's just passing through.</t>
  </si>
  <si>
    <t>Drawing off the 3.5 DMG rules for NPC's in towns and cities, the following tables give an approximate breakdown of what NPC's are available and at what level.</t>
  </si>
  <si>
    <t xml:space="preserve">The numbers are approximations that come in handy if the question comes up in an adventure, but may be adjusted as needed. </t>
  </si>
  <si>
    <t xml:space="preserve">Larger settlements tend to have NPC's of higher level and in greater number. </t>
  </si>
  <si>
    <t xml:space="preserve">If looking for an NPC of a higher level than is listed, roll d100 to see if one is available. </t>
  </si>
  <si>
    <t>Notes on how these numbers were generated:</t>
  </si>
  <si>
    <t>* aristocrats should make up no more than 1% of the total population</t>
  </si>
  <si>
    <t>* adepts are more rural so they make up no more than 0.5% of the total population in settlements larger than a village</t>
  </si>
  <si>
    <t>* commoners should be the largest segment of the population, 80% seemed a reasonable number</t>
  </si>
  <si>
    <t>* experts and artisans should be at least 10% of the population</t>
  </si>
  <si>
    <t>* warriors should be at least large enough to cover the militia # (1%) plus freelance warriors</t>
  </si>
  <si>
    <t xml:space="preserve">In some regions, one or two NPC classes are more common based on the local culture. </t>
  </si>
  <si>
    <t xml:space="preserve">This all assumes the party spends significant time while in the town or city actively looking for an NPC of a certain class. </t>
  </si>
  <si>
    <t xml:space="preserve">This may take time and will possibly draw attention to the party while in town. </t>
  </si>
  <si>
    <t>Amadar NW</t>
  </si>
  <si>
    <t>Maelstrom</t>
  </si>
  <si>
    <t>Uncommon: Wizard, Monk; Common: Barbarian, Barbarian</t>
  </si>
  <si>
    <t>Uncommon: Barbarian; Common: Cleric</t>
  </si>
  <si>
    <t>Uncommon: Paladin; Common: Rogue</t>
  </si>
  <si>
    <t>Uncommon: Wizard, Monk; Common: Ranger, Druid</t>
  </si>
  <si>
    <t>Uncommon: Monk; Common: Ranger</t>
  </si>
  <si>
    <t>Uncommon: Monk; Common: Druid</t>
  </si>
  <si>
    <t>Uncommon: Cleric; Common: Monk</t>
  </si>
  <si>
    <t>Thorpe</t>
  </si>
  <si>
    <t>GP Limit:</t>
  </si>
  <si>
    <t>Ready Cash (GP):</t>
  </si>
  <si>
    <t>Pop:</t>
  </si>
  <si>
    <t xml:space="preserve">This is not to say there are zero NPC's present for an Uncommon class. </t>
  </si>
  <si>
    <t xml:space="preserve">Customizing towns for Nemmyrl: Common versus Uncommon NPC's </t>
  </si>
  <si>
    <t xml:space="preserve">Start with the highest level NPC being sought. If you roll the target number or less, one is available at that level. </t>
  </si>
  <si>
    <t>size factor = 5</t>
  </si>
  <si>
    <t>size factor = 6</t>
  </si>
  <si>
    <t>size factor = 7</t>
  </si>
  <si>
    <t>size factor = 8</t>
  </si>
  <si>
    <t>size factor = 4</t>
  </si>
  <si>
    <t>size factor = 3</t>
  </si>
  <si>
    <t>size factor = 2</t>
  </si>
  <si>
    <t>size factor = 1</t>
  </si>
  <si>
    <t>Every level above that readily available has a percentage chance listed.</t>
  </si>
  <si>
    <t xml:space="preserve">Multiple rolls are allowed, but the total number of high-level NPC's found cannot exceed the Size Factor of the town or city. </t>
  </si>
  <si>
    <r>
      <t>If a Class Shift note indicates "</t>
    </r>
    <r>
      <rPr>
        <b/>
        <sz val="11"/>
        <color theme="1"/>
        <rFont val="Calibri"/>
        <family val="2"/>
        <scheme val="minor"/>
      </rPr>
      <t>Uncommon</t>
    </r>
    <r>
      <rPr>
        <sz val="11"/>
        <color theme="1"/>
        <rFont val="Calibri"/>
        <family val="2"/>
        <scheme val="minor"/>
      </rPr>
      <t>" then this class isn't as prevalent in this region.</t>
    </r>
  </si>
  <si>
    <r>
      <t>If a Class Shift note indicates "</t>
    </r>
    <r>
      <rPr>
        <b/>
        <sz val="11"/>
        <color theme="1"/>
        <rFont val="Calibri"/>
        <family val="2"/>
        <scheme val="minor"/>
      </rPr>
      <t>Common</t>
    </r>
    <r>
      <rPr>
        <sz val="11"/>
        <color theme="1"/>
        <rFont val="Calibri"/>
        <family val="2"/>
        <scheme val="minor"/>
      </rPr>
      <t>" then this class is more prevalent in this region.</t>
    </r>
  </si>
  <si>
    <t>The number of NPC's for an Uncommon class is moved to and added to an NPC class that is Common to that region.</t>
  </si>
  <si>
    <t>If looking for an NPC from an Uncommon class, simply follow the rules above for rolling d100 to see who you find.</t>
  </si>
  <si>
    <r>
      <t xml:space="preserve">This is reflected in the </t>
    </r>
    <r>
      <rPr>
        <b/>
        <sz val="11"/>
        <color theme="1"/>
        <rFont val="Calibri"/>
        <family val="2"/>
        <scheme val="minor"/>
      </rPr>
      <t>Class Shift</t>
    </r>
    <r>
      <rPr>
        <sz val="11"/>
        <color theme="1"/>
        <rFont val="Calibri"/>
        <family val="2"/>
        <scheme val="minor"/>
      </rPr>
      <t xml:space="preserve"> notes for each region (or may be listed for a specific town or city). (See Class Shift notes at the bottom of the rules).</t>
    </r>
  </si>
  <si>
    <t>Class Shift rules for each region in Nemmyrl</t>
  </si>
  <si>
    <t>A very prevalent class can be listed twice as Common. This means it absorbs the numbers for multiple Uncommon classes.</t>
  </si>
  <si>
    <t xml:space="preserve">(e.g. For example, monks and wizards are not as prevalent in Norgarde as Barbarians are. </t>
  </si>
  <si>
    <t xml:space="preserve">So a small town would have 9 1st-level, 6 2nd-level, 3 3rd-level, and 3 4th-level Barbarians total instead of the 3, 2, 1, 1 listed. </t>
  </si>
  <si>
    <t>It would have zero Monks or Wizards listed.)</t>
  </si>
  <si>
    <t>(house rules for the Nemmyrl Campaign World)</t>
  </si>
  <si>
    <t>Party Interaction Guide</t>
  </si>
  <si>
    <t>healing</t>
  </si>
  <si>
    <t>equip</t>
  </si>
  <si>
    <t>armor</t>
  </si>
  <si>
    <t>weapons</t>
  </si>
  <si>
    <t>Wild Lands</t>
  </si>
  <si>
    <t>succubus and four spears</t>
  </si>
  <si>
    <t>mask and twin daggers</t>
  </si>
  <si>
    <t>Nightfall Marshes</t>
  </si>
  <si>
    <t>Viskar Wood</t>
  </si>
  <si>
    <t>Alva Wood</t>
  </si>
  <si>
    <t>Yggdrasil Forest</t>
  </si>
  <si>
    <t>Sirathren</t>
  </si>
  <si>
    <t>Cetaris</t>
  </si>
  <si>
    <t>Domain</t>
  </si>
  <si>
    <t>Elven Domains</t>
  </si>
  <si>
    <t xml:space="preserve">Helceren or Ice Elves </t>
  </si>
  <si>
    <t>Elven Domain of Laaktala</t>
  </si>
  <si>
    <t>Elven Domain of Teinhir</t>
  </si>
  <si>
    <t>Elven Domain of Eida'Las</t>
  </si>
  <si>
    <t>domain</t>
  </si>
  <si>
    <t>Elven Domain of Aldalinh</t>
  </si>
  <si>
    <t>Elven Domain of Adulien</t>
  </si>
  <si>
    <t>Elven Domain of Ulynar</t>
  </si>
  <si>
    <t>Elven Domain of Ari'Aahn</t>
  </si>
  <si>
    <t>Elven Domain of Arbeiera</t>
  </si>
  <si>
    <t>Elven Domain of Lo'Shella</t>
  </si>
  <si>
    <t>Elven Domain of Cascadrel</t>
  </si>
  <si>
    <t>Elven Domain of Ithronel</t>
  </si>
  <si>
    <t>Elven Domain of Teliddia</t>
  </si>
  <si>
    <t>Elven Domain of Elyon</t>
  </si>
  <si>
    <t>Elven Domain of Elgelor</t>
  </si>
  <si>
    <t>Heedless Strait</t>
  </si>
  <si>
    <t>Elven Domain of Cetaris</t>
  </si>
  <si>
    <t>Elven Domain of Sirathren</t>
  </si>
  <si>
    <t>Elven Domains of the Sea</t>
  </si>
  <si>
    <t>Animal Companions</t>
  </si>
  <si>
    <t>Weapon of Choice</t>
  </si>
  <si>
    <t>Natural Enemies</t>
  </si>
  <si>
    <t>Favored Mounts</t>
  </si>
  <si>
    <t>rhemorhaz, ice mephitis</t>
  </si>
  <si>
    <t>snow owls</t>
  </si>
  <si>
    <t>dire reindeer</t>
  </si>
  <si>
    <t>giant owls, leopards</t>
  </si>
  <si>
    <t>longswords, some of them the Gwaedaer swords the best in the world</t>
  </si>
  <si>
    <t>magic hardened wood staves, composite longbows of exceptional making</t>
  </si>
  <si>
    <t>giant moose</t>
  </si>
  <si>
    <t>double-ended spears, longbows</t>
  </si>
  <si>
    <t>giant lynx</t>
  </si>
  <si>
    <t>giant elk</t>
  </si>
  <si>
    <t>crescent-shaped khopesh</t>
  </si>
  <si>
    <t>drow</t>
  </si>
  <si>
    <t>Kijimuna tree sprites, Tsurube-otoshi tree-dwelling monsters, Jubokko vampire trees</t>
  </si>
  <si>
    <t>dolphins</t>
  </si>
  <si>
    <t>sahuagin</t>
  </si>
  <si>
    <t>trident, net, spear</t>
  </si>
  <si>
    <t>giant eagle</t>
  </si>
  <si>
    <t>ostrich</t>
  </si>
  <si>
    <t>giant seahorse, giant sea turtle</t>
  </si>
  <si>
    <t>hippogriff</t>
  </si>
  <si>
    <t>horse, griffon</t>
  </si>
  <si>
    <t>ki-rin</t>
  </si>
  <si>
    <t>fire lizard, young wyvern</t>
  </si>
  <si>
    <t>orc</t>
  </si>
  <si>
    <t>longbow, throwing axe, long sword</t>
  </si>
  <si>
    <t>flame spear, flame sling</t>
  </si>
  <si>
    <t>Elven glaive, longbow, long sword</t>
  </si>
  <si>
    <t>naginata</t>
  </si>
  <si>
    <t>bladed throwing discus</t>
  </si>
  <si>
    <t>Aldebaran</t>
  </si>
  <si>
    <t>Ognyena</t>
  </si>
  <si>
    <t>star bird</t>
  </si>
  <si>
    <t>Llyrial</t>
  </si>
  <si>
    <t>Euryale</t>
  </si>
  <si>
    <t>Thalasa</t>
  </si>
  <si>
    <t>Celerithe</t>
  </si>
  <si>
    <t>Varuna</t>
  </si>
  <si>
    <t>Danuhei</t>
  </si>
  <si>
    <t>Ikatere</t>
  </si>
  <si>
    <t>Nammure</t>
  </si>
  <si>
    <t>Ezerenis</t>
  </si>
  <si>
    <t>Cermeyil</t>
  </si>
  <si>
    <t>Bithyala</t>
  </si>
  <si>
    <t>Isostei</t>
  </si>
  <si>
    <t>Sea of Thundra</t>
  </si>
  <si>
    <t>Sea of Mazu</t>
  </si>
  <si>
    <t>W. Arnland</t>
  </si>
  <si>
    <t>W. Gaeadon</t>
  </si>
  <si>
    <t>Tower of Xarolax</t>
  </si>
  <si>
    <t>Sea Elf Domains</t>
  </si>
  <si>
    <t>Ariona River</t>
  </si>
  <si>
    <t>Hadronath</t>
  </si>
  <si>
    <t>Eldedure Mountains</t>
  </si>
  <si>
    <t>Drow or Dark Elves</t>
  </si>
  <si>
    <t>Caldura Mountains</t>
  </si>
  <si>
    <t>Lost Northwest</t>
  </si>
  <si>
    <t>Silvercap Mountains</t>
  </si>
  <si>
    <t>High Fist Mountains</t>
  </si>
  <si>
    <t>Arcanian Mountains</t>
  </si>
  <si>
    <t>Kang Mountains</t>
  </si>
  <si>
    <t>Helviana</t>
  </si>
  <si>
    <t>Duskryn</t>
  </si>
  <si>
    <t>Morenrin</t>
  </si>
  <si>
    <t>Saszar</t>
  </si>
  <si>
    <t>Zauvorel</t>
  </si>
  <si>
    <t>Xiltiriy</t>
  </si>
  <si>
    <t>Drow Domains</t>
  </si>
  <si>
    <t>Cetaris - Elven Domain</t>
  </si>
  <si>
    <t>Laaktalla - Elven Domain</t>
  </si>
  <si>
    <t>Ruins of Kalanon - the fallen Elven Domain</t>
  </si>
  <si>
    <t>Aldalinh - Elven Domain</t>
  </si>
  <si>
    <t>Adulien - Elven Domain</t>
  </si>
  <si>
    <t>Ulynar - Elven Domain</t>
  </si>
  <si>
    <t>Ari'Aahn - Elven Domain</t>
  </si>
  <si>
    <t xml:space="preserve">Teinhir - Elven Domain </t>
  </si>
  <si>
    <t>Eida'Las - Elven Domain</t>
  </si>
  <si>
    <t>Elgelor - Elven Domain</t>
  </si>
  <si>
    <t>Elyon - Elven Domain</t>
  </si>
  <si>
    <t>Arbeiera - Elven Domain</t>
  </si>
  <si>
    <t>Lo'Shella - Elven Domain</t>
  </si>
  <si>
    <t>Cascadrel - Elven Domain</t>
  </si>
  <si>
    <t>Teliddia - Elven Domain</t>
  </si>
  <si>
    <t>Ithronel - Elven Domain</t>
  </si>
  <si>
    <t>Sirathren - Elven Domain</t>
  </si>
  <si>
    <t>Helviana - Drow Domain</t>
  </si>
  <si>
    <t>Duskryn - Drow Domain</t>
  </si>
  <si>
    <t>Morenrin - Drow Domain</t>
  </si>
  <si>
    <t>Saszar - Drow Domain</t>
  </si>
  <si>
    <t>Hadronath - Drow Domain</t>
  </si>
  <si>
    <t>Zauvorel - Drow Domain</t>
  </si>
  <si>
    <t>Xiltiriy - Drow Domain</t>
  </si>
  <si>
    <t>Aelfala - Sea Elf Domain</t>
  </si>
  <si>
    <t>Llyrial - Sea Elf Domain</t>
  </si>
  <si>
    <t>Celerithe - Sea Elf Domain</t>
  </si>
  <si>
    <t>Thalasa - Sea Elf Domain</t>
  </si>
  <si>
    <t>Nammure - Sea Elf Domain</t>
  </si>
  <si>
    <t>Bithyala - Sea Elf Domain</t>
  </si>
  <si>
    <t>Ezerenis - Sea Elf Domain</t>
  </si>
  <si>
    <t>Isostei - Sea Elf Domain</t>
  </si>
  <si>
    <t>Euryale - Sea Elf Domain</t>
  </si>
  <si>
    <t>Varuna - Sea Elf Domain</t>
  </si>
  <si>
    <t>Bay of Pengalai</t>
  </si>
  <si>
    <t>Danuhei - Sea Elf Domain</t>
  </si>
  <si>
    <t>Ikatere - Sea Elf Domain</t>
  </si>
  <si>
    <t>Cermeyil - Sea Elf Domain</t>
  </si>
  <si>
    <t>Malasangra</t>
  </si>
  <si>
    <t>Malasangra -&gt; Sobremesa</t>
  </si>
  <si>
    <t>Madrina Marsh</t>
  </si>
  <si>
    <t>Temple of the Jaguar</t>
  </si>
  <si>
    <t>Nightsky River</t>
  </si>
  <si>
    <t>Hawkturn River</t>
  </si>
  <si>
    <t>Koyot</t>
  </si>
  <si>
    <t>Tower of Zatara</t>
  </si>
  <si>
    <t>Tesoro Bay</t>
  </si>
  <si>
    <t>(assorted ruins of the Dzama)</t>
  </si>
  <si>
    <t>Scupper Bay</t>
  </si>
  <si>
    <t>Condor Pass</t>
  </si>
  <si>
    <t>Temple of Yeenoghu</t>
  </si>
  <si>
    <r>
      <t xml:space="preserve">Comely Mts. </t>
    </r>
    <r>
      <rPr>
        <strike/>
        <sz val="11"/>
        <rFont val="Calibri"/>
        <family val="2"/>
        <scheme val="minor"/>
      </rPr>
      <t>Espra Mts.</t>
    </r>
  </si>
  <si>
    <r>
      <t xml:space="preserve">Skedwin Valley </t>
    </r>
    <r>
      <rPr>
        <strike/>
        <sz val="11"/>
        <color theme="1"/>
        <rFont val="Calibri"/>
        <family val="2"/>
        <scheme val="minor"/>
      </rPr>
      <t>Serpsis Valley</t>
    </r>
  </si>
  <si>
    <t>Wadi Alqamar</t>
  </si>
  <si>
    <t>Mt. Atranox</t>
  </si>
  <si>
    <t>Mt. Bennu-ra</t>
  </si>
  <si>
    <t>Salt Sea</t>
  </si>
  <si>
    <t>Hollow Isle</t>
  </si>
  <si>
    <t>Realm of the Marid</t>
  </si>
  <si>
    <t>Realm of the Efreet</t>
  </si>
  <si>
    <t>Realm of the Dao</t>
  </si>
  <si>
    <t>Burden Mountain</t>
  </si>
  <si>
    <t>Hogo-sha (the guardians)</t>
  </si>
  <si>
    <t>Errant River</t>
  </si>
  <si>
    <t>Rotting River</t>
  </si>
  <si>
    <t>Bodkin Bay</t>
  </si>
  <si>
    <t>Lake Holyoak</t>
  </si>
  <si>
    <t>Ruins of Geldheim</t>
  </si>
  <si>
    <t>Cala Dorada "Golden Cove"</t>
  </si>
  <si>
    <t>Cliffs of Gondira</t>
  </si>
  <si>
    <t>Leapwind Valley</t>
  </si>
  <si>
    <t>Pukimna Valley</t>
  </si>
  <si>
    <t>Valley of the Watchers</t>
  </si>
  <si>
    <t>Asiaq Valley</t>
  </si>
  <si>
    <t>Stone Coat Valley</t>
  </si>
  <si>
    <t>Ayaabe</t>
  </si>
  <si>
    <t>Ariwa Strait</t>
  </si>
  <si>
    <t>Ibora Hills</t>
  </si>
  <si>
    <t>Gulf of Meraud</t>
  </si>
  <si>
    <t>Vagabond Mts should be moved to southern end of the Domaru Mts where there are loose, wandering Mts.; current Vagabond Mts should get a new name</t>
  </si>
  <si>
    <t>moved to Sakura / Mahabar; Vagabond Mts renamed Eldedure in Gaeadon</t>
  </si>
  <si>
    <t>Ruins of Namakek</t>
  </si>
  <si>
    <t>Ruins of Donoma</t>
  </si>
  <si>
    <t>Eleftheria</t>
  </si>
  <si>
    <t>Orenda -&gt; Namakek</t>
  </si>
  <si>
    <t>Oritheia -&gt; Eleftheria</t>
  </si>
  <si>
    <t>Moon Rabbit River</t>
  </si>
  <si>
    <t>Ioskeha</t>
  </si>
  <si>
    <t>change Ioskeha in Haka'Na lands to Ioskeha</t>
  </si>
  <si>
    <t>Manitou was changed to Ioskeha at some point to avoid using the wrong term for that region; later finds that Matoka was used in Mortal Combat lore</t>
  </si>
  <si>
    <t>Fool's Inlet</t>
  </si>
  <si>
    <t>Life Giver Plains</t>
  </si>
  <si>
    <t>Willow Mire</t>
  </si>
  <si>
    <t>Yarrow Wood</t>
  </si>
  <si>
    <t>Frostbite Shores</t>
  </si>
  <si>
    <t>Sun Walk Valley</t>
  </si>
  <si>
    <t>asperii (wind steeds)</t>
  </si>
  <si>
    <t>giant snow owl</t>
  </si>
  <si>
    <t>amber</t>
  </si>
  <si>
    <t>beryl</t>
  </si>
  <si>
    <t>ruby</t>
  </si>
  <si>
    <t>citrine</t>
  </si>
  <si>
    <t>diamond</t>
  </si>
  <si>
    <t>agate</t>
  </si>
  <si>
    <t>sapphire</t>
  </si>
  <si>
    <t>emerald</t>
  </si>
  <si>
    <t>obsidian</t>
  </si>
  <si>
    <t>turquoise</t>
  </si>
  <si>
    <t>amethyst</t>
  </si>
  <si>
    <t>Lake Roven</t>
  </si>
  <si>
    <t>Rodona Lake</t>
  </si>
  <si>
    <t>Rodona River</t>
  </si>
  <si>
    <t>Durga Hills</t>
  </si>
  <si>
    <t>Ondironn Isle</t>
  </si>
  <si>
    <t>Agirion River</t>
  </si>
  <si>
    <t>Elda River</t>
  </si>
  <si>
    <t xml:space="preserve">Akmon Mt. </t>
  </si>
  <si>
    <t>Aethon Swamp</t>
  </si>
  <si>
    <t>Thetis River</t>
  </si>
  <si>
    <t>Vikare River</t>
  </si>
  <si>
    <t>Fortis Cove</t>
  </si>
  <si>
    <t>Straits of Fortune</t>
  </si>
  <si>
    <t>Lake Sybaris</t>
  </si>
  <si>
    <t>Nemetor Mire</t>
  </si>
  <si>
    <t>Gerana Swamp</t>
  </si>
  <si>
    <t>Lamia Mire</t>
  </si>
  <si>
    <t>Gorgon Swamp</t>
  </si>
  <si>
    <t>Keres Bog</t>
  </si>
  <si>
    <t>Flumina Rivers (10)</t>
  </si>
  <si>
    <t>Dova River</t>
  </si>
  <si>
    <t>Hestia River</t>
  </si>
  <si>
    <t>Ruins of Hegora</t>
  </si>
  <si>
    <t>Nira River</t>
  </si>
  <si>
    <t>Kingfisher River</t>
  </si>
  <si>
    <t>Aetos River</t>
  </si>
  <si>
    <t>Pela River</t>
  </si>
  <si>
    <t>Eurus River</t>
  </si>
  <si>
    <t>Crystal Cliffs</t>
  </si>
  <si>
    <t>Vale of Abraxas</t>
  </si>
  <si>
    <t>Furian Pass</t>
  </si>
  <si>
    <t>Aurora Mt.</t>
  </si>
  <si>
    <t>Sea of Drakaina</t>
  </si>
  <si>
    <t>Straits of Cetea</t>
  </si>
  <si>
    <t>Bay of Talos</t>
  </si>
  <si>
    <t>Channel of Weal</t>
  </si>
  <si>
    <t>Channel of Woe</t>
  </si>
  <si>
    <t>green</t>
  </si>
  <si>
    <t>light blue</t>
  </si>
  <si>
    <t>purple</t>
  </si>
  <si>
    <t>dark red</t>
  </si>
  <si>
    <t>black</t>
  </si>
  <si>
    <t>blue</t>
  </si>
  <si>
    <t>device</t>
  </si>
  <si>
    <t>anvil</t>
  </si>
  <si>
    <t>hammers</t>
  </si>
  <si>
    <t>crucible</t>
  </si>
  <si>
    <t>tongs</t>
  </si>
  <si>
    <t>garnet</t>
  </si>
  <si>
    <t>chains</t>
  </si>
  <si>
    <t>axes</t>
  </si>
  <si>
    <t>picks</t>
  </si>
  <si>
    <t>orange, brown</t>
  </si>
  <si>
    <t>tree</t>
  </si>
  <si>
    <t>written alphabet: Angerthas Moria</t>
  </si>
  <si>
    <t>name generator lists:</t>
  </si>
  <si>
    <t>https://www.fantasynamegenerators.com/dnd-dwarf-names.php</t>
  </si>
  <si>
    <t>https://www.fantasynamegenerators.com/dwarf-names.php</t>
  </si>
  <si>
    <t>https://www.fantasynamegenerators.com/pathfinder-dwarf-names.php</t>
  </si>
  <si>
    <t>https://www.fantasynamegenerators.com/the-witcher-dwarf-names.php</t>
  </si>
  <si>
    <t>https://www.fantasynamegenerators.com/lotr-dwarf-names.php</t>
  </si>
  <si>
    <t>https://www.fantasynamegenerators.com/narnia-dwarf-names.php</t>
  </si>
  <si>
    <t>https://www.fantasynamegenerators.com/dragonage-dwarf-names.php</t>
  </si>
  <si>
    <t>https://www.fantasynamegenerators.com/warhammer-dwarf-names.php</t>
  </si>
  <si>
    <t>https://www.fantasynamegenerators.com/dwarven-city-names.php</t>
  </si>
  <si>
    <t>Let no evil stir beneath you</t>
  </si>
  <si>
    <t>we burn like fire / we burn like ice</t>
  </si>
  <si>
    <t>red, gray</t>
  </si>
  <si>
    <t>we give to the ground / but no ground given</t>
  </si>
  <si>
    <t>from broken chains / unbroken bonds</t>
  </si>
  <si>
    <t>yellow, orange</t>
  </si>
  <si>
    <t>white, blue</t>
  </si>
  <si>
    <t>may our hands craft / our boon their doom</t>
  </si>
  <si>
    <t>dark brown, yellow</t>
  </si>
  <si>
    <t>blood in our mortar / mortar in our blood</t>
  </si>
  <si>
    <t>garnet, gray</t>
  </si>
  <si>
    <t>light brown, light blue</t>
  </si>
  <si>
    <t>never touched by sun / never touched by darkness</t>
  </si>
  <si>
    <t>light green, dark purple</t>
  </si>
  <si>
    <t>on our altar / legends are wrought</t>
  </si>
  <si>
    <t>ram horns</t>
  </si>
  <si>
    <t>crowned with might / we forge the way</t>
  </si>
  <si>
    <t>all tools are weapons / all weapons are tools</t>
  </si>
  <si>
    <t>our beards are long / our grudges are longer</t>
  </si>
  <si>
    <t>heart of the mountain / iron of our people</t>
  </si>
  <si>
    <t>axes by day / tankards by night</t>
  </si>
  <si>
    <t>tankard</t>
  </si>
  <si>
    <t>the greatest weapon / be twixt the ears</t>
  </si>
  <si>
    <t>we are the stone / on which foes break</t>
  </si>
  <si>
    <t>broken scimitar</t>
  </si>
  <si>
    <t>dwarven face</t>
  </si>
  <si>
    <t>flaming mountain</t>
  </si>
  <si>
    <t>gauntlet</t>
  </si>
  <si>
    <t>topaz (brown or yellow)</t>
  </si>
  <si>
    <t>peridot (light green)</t>
  </si>
  <si>
    <t>fire opal</t>
  </si>
  <si>
    <t>smoky quartz</t>
  </si>
  <si>
    <t>Kartzuum</t>
  </si>
  <si>
    <t>Turakor</t>
  </si>
  <si>
    <t>Demundra</t>
  </si>
  <si>
    <t>Emaraad</t>
  </si>
  <si>
    <t>new stone</t>
  </si>
  <si>
    <t>Dwarven K. of Demundra</t>
  </si>
  <si>
    <t>Gartenak</t>
  </si>
  <si>
    <t>Turakor - Dwarven Kingdom</t>
  </si>
  <si>
    <t>Duridor - Dwarven town of Turakor</t>
  </si>
  <si>
    <t>Hammerfell - Dwarven city of Turakor</t>
  </si>
  <si>
    <t>Keterak - Dwarven town of Turakor</t>
  </si>
  <si>
    <t>Harkilum - Dwarven town of Turakor</t>
  </si>
  <si>
    <t>Endegarn - Dwarven town of Turakor</t>
  </si>
  <si>
    <t>Basilisk Keep - Dwarven town of Turakor</t>
  </si>
  <si>
    <t>Darkforge Keep - Dwarven town of Turakor</t>
  </si>
  <si>
    <t>Firestoke Keep - Dwarven outpost of Turakor</t>
  </si>
  <si>
    <t>Dwarven K. of Turakor</t>
  </si>
  <si>
    <t>Emaraad - Dwarven Kingdom</t>
  </si>
  <si>
    <t>Vosakaar - Dwarven town of Emaraad</t>
  </si>
  <si>
    <t>Merlonn - Dwarven town of Emaraad</t>
  </si>
  <si>
    <t>Konaar - Dwarven town of Emaraad</t>
  </si>
  <si>
    <t>Bartizan - Dwarven town of Emaraad</t>
  </si>
  <si>
    <t>Hamaar - Dwarven city of Emaraad</t>
  </si>
  <si>
    <t>Lakunaar - Dwarven town of Emaraad</t>
  </si>
  <si>
    <t>Corbel Keep - Dwarven outpost of Emaraad</t>
  </si>
  <si>
    <t>Ashlar Keep - Dwarven outpost of Emaraad</t>
  </si>
  <si>
    <t>Slagsmelt Keep - Dwarven outpost of Emaraad</t>
  </si>
  <si>
    <t>Graver Keep - Dwarven outpost of Emaraad</t>
  </si>
  <si>
    <t>Dwarven K. of Emaraad</t>
  </si>
  <si>
    <t>Dwarven K. of Kartzuum</t>
  </si>
  <si>
    <t>Kartzuum - Dwarven Kingdom</t>
  </si>
  <si>
    <t>Stone Harbor - Dwarven town of Kartzuum</t>
  </si>
  <si>
    <t>Kwartzenor - Dwarven city of Kartzuum</t>
  </si>
  <si>
    <t>Underspire - Dwarven town of Kartzuum</t>
  </si>
  <si>
    <t>Slateshield - Dwarven town of Kartzuum</t>
  </si>
  <si>
    <t>Wardrum Keep - Dwarven outpost of Kartzuum</t>
  </si>
  <si>
    <t>Granite Keep - Dwarven outpost of Kartzuum</t>
  </si>
  <si>
    <t>Blue Keep - Dwarven outpost of Kartzuum</t>
  </si>
  <si>
    <t>Demundra - Dwarven Kingdom</t>
  </si>
  <si>
    <t>Khundrukar - Dwarven town of Demundra</t>
  </si>
  <si>
    <t>Broadren - Dwarven town of Demundra</t>
  </si>
  <si>
    <t>Hammerfine - Dwarven city of Demundra</t>
  </si>
  <si>
    <t>Drakebane - Dwarven town of Demundra</t>
  </si>
  <si>
    <t>Merryhorn - Dwarven town of Demundra</t>
  </si>
  <si>
    <t>Longdelve - Dwarven town of Demundra</t>
  </si>
  <si>
    <t>Lonely Keep - Dwarven outpost of Demundra</t>
  </si>
  <si>
    <t>Eagle Keep - Dwarven outpost of Demundra</t>
  </si>
  <si>
    <t>River Keep - Dwarven outpost of Demundra</t>
  </si>
  <si>
    <t>Barrel Keep - Dwarven outpost of Demundra</t>
  </si>
  <si>
    <t>Long Keep - Dwarven outpost of Demundra</t>
  </si>
  <si>
    <t>Dwarven K. of Gartenak</t>
  </si>
  <si>
    <t>Gartenak - Dwarven Kingdom</t>
  </si>
  <si>
    <t>Archdeep - Dwarven town of Gartenak</t>
  </si>
  <si>
    <t>Keystone - Dwarven town of Gartenak</t>
  </si>
  <si>
    <t>Oremaul - Dwarven town of Gartenak</t>
  </si>
  <si>
    <t>Gildax - Dwarven city of Gartenak</t>
  </si>
  <si>
    <t>Warbow - Dwarven town of Gartenak</t>
  </si>
  <si>
    <t>Raskelor - Dwarven town of Gartenak</t>
  </si>
  <si>
    <t>Crystal Tear Keep - Dwarven outpost of Gartenak</t>
  </si>
  <si>
    <t>Bedrock Keep - Dwarven outpost of Gartenak</t>
  </si>
  <si>
    <t>Iron Keep - Dwarven outpost of Gartenak</t>
  </si>
  <si>
    <t>Pellafor</t>
  </si>
  <si>
    <t>Pellafor - Dwarven Kingdom</t>
  </si>
  <si>
    <t>Kerkehewn - Dwarven town of Pellafor</t>
  </si>
  <si>
    <t>Bertelgrim - Dwarven town of Pellafor</t>
  </si>
  <si>
    <t>Valadur - Dwarven city of Pellafor</t>
  </si>
  <si>
    <t>Sunderkhar - Dwarven town of Pellafor</t>
  </si>
  <si>
    <t>Haeldin - Dwarven town of Pellafor</t>
  </si>
  <si>
    <t>Watcher Keep - Dwarven outpost of Pellafor</t>
  </si>
  <si>
    <t>Plinth Keep - Dwarven outpost of Pellafor</t>
  </si>
  <si>
    <t>Coffer Keep - Dwarven outpost of Pellafor</t>
  </si>
  <si>
    <t>Hillwatch Keep - Dwarven outpost of Pellafor</t>
  </si>
  <si>
    <t>Quoin Keep - Dwarven outpost of Pellafor</t>
  </si>
  <si>
    <t>Dwarven K. of Pellafor</t>
  </si>
  <si>
    <t>Onyklesh (onyx)</t>
  </si>
  <si>
    <t>Jasprendryn (Jasper)</t>
  </si>
  <si>
    <t>old name (old stone)</t>
  </si>
  <si>
    <t>guilds</t>
  </si>
  <si>
    <t>underscore = guild home</t>
  </si>
  <si>
    <t>Lands of Hartha</t>
  </si>
  <si>
    <t>Lands of Swinta</t>
  </si>
  <si>
    <t>Lands of Culver</t>
  </si>
  <si>
    <t>Lands of Wicla</t>
  </si>
  <si>
    <t xml:space="preserve">Caerwyth River </t>
  </si>
  <si>
    <t>Realm of Ezrigor</t>
  </si>
  <si>
    <t>The City of the Dead</t>
  </si>
  <si>
    <t>Fetch River</t>
  </si>
  <si>
    <t>Bodach River</t>
  </si>
  <si>
    <t>Oberon / Indiron</t>
  </si>
  <si>
    <t>Maelstrom Isles</t>
  </si>
  <si>
    <t>Barter Bay / Vigil</t>
  </si>
  <si>
    <t>Ongolk / Gulf of Korsair</t>
  </si>
  <si>
    <t>Kazeldun / Wasteland</t>
  </si>
  <si>
    <t>region (long name)</t>
  </si>
  <si>
    <t>region</t>
  </si>
  <si>
    <t>The world of Nemmyrl is broken down into twenty-eight regions. Some of these regions are named for kingdoms, some for the native people, and some are descriptive names.</t>
  </si>
  <si>
    <t>The "region" column lists the short name or label used to describe the location of different powerful entities, organized by type on their own tabs of the "Nemmyrl.Powers" document.</t>
  </si>
  <si>
    <t>powers</t>
  </si>
  <si>
    <t>Glänzend Vale</t>
  </si>
  <si>
    <r>
      <t>Costera Lands</t>
    </r>
    <r>
      <rPr>
        <strike/>
        <sz val="11"/>
        <rFont val="Calibri"/>
        <family val="2"/>
        <scheme val="minor"/>
      </rPr>
      <t xml:space="preserve"> Tidal Lands</t>
    </r>
  </si>
  <si>
    <r>
      <t xml:space="preserve">Pottok Pass </t>
    </r>
    <r>
      <rPr>
        <strike/>
        <sz val="11"/>
        <rFont val="Calibri"/>
        <family val="2"/>
        <scheme val="minor"/>
      </rPr>
      <t>Granjero Pass</t>
    </r>
  </si>
  <si>
    <r>
      <t xml:space="preserve">Granjero </t>
    </r>
    <r>
      <rPr>
        <strike/>
        <sz val="11"/>
        <color theme="1"/>
        <rFont val="Calibri"/>
        <family val="2"/>
        <scheme val="minor"/>
      </rPr>
      <t>Estelon</t>
    </r>
  </si>
  <si>
    <r>
      <t xml:space="preserve">Estrenar </t>
    </r>
    <r>
      <rPr>
        <strike/>
        <sz val="11"/>
        <color theme="1"/>
        <rFont val="Calibri"/>
        <family val="2"/>
        <scheme val="minor"/>
      </rPr>
      <t>Esideron</t>
    </r>
    <r>
      <rPr>
        <sz val="11"/>
        <color theme="1"/>
        <rFont val="Calibri"/>
        <family val="2"/>
        <scheme val="minor"/>
      </rPr>
      <t xml:space="preserve"> </t>
    </r>
  </si>
  <si>
    <t>Lands of Ordonia</t>
  </si>
  <si>
    <t>Granjero</t>
  </si>
  <si>
    <t>Estrenar</t>
  </si>
  <si>
    <t>Ruins of Cebrak (formerly Tivvian)</t>
  </si>
  <si>
    <t>flaming beacon</t>
  </si>
  <si>
    <t>knight and chalice</t>
  </si>
  <si>
    <t>merlion</t>
  </si>
  <si>
    <t>wings and stars</t>
  </si>
  <si>
    <t>Isle of Cantatrix</t>
  </si>
  <si>
    <t>Isle of Coriolis</t>
  </si>
  <si>
    <r>
      <t xml:space="preserve">Firethorn Forest </t>
    </r>
    <r>
      <rPr>
        <strike/>
        <sz val="11"/>
        <rFont val="Calibri"/>
        <family val="2"/>
        <scheme val="minor"/>
      </rPr>
      <t>Desidero Forest Encantada Forest</t>
    </r>
  </si>
  <si>
    <t>Isle of Kimbunga</t>
  </si>
  <si>
    <t>Mt. Muziaq (unnamed volcano on map)</t>
  </si>
  <si>
    <t>Alhabat Mountain</t>
  </si>
  <si>
    <t>Skeld River</t>
  </si>
  <si>
    <t>Sylva River</t>
  </si>
  <si>
    <t>Amra River</t>
  </si>
  <si>
    <t>Darkstar River</t>
  </si>
  <si>
    <t>Fontreux River</t>
  </si>
  <si>
    <t>Eisen</t>
  </si>
  <si>
    <t>Straits of Eisen</t>
  </si>
  <si>
    <t>Straits of Eivrin</t>
  </si>
  <si>
    <t>Grim River</t>
  </si>
  <si>
    <t>Mondren River</t>
  </si>
  <si>
    <t>Kreigen River</t>
  </si>
  <si>
    <t>Drachen River</t>
  </si>
  <si>
    <t>Bailador Lake</t>
  </si>
  <si>
    <t>Gulf of Marevida</t>
  </si>
  <si>
    <r>
      <t xml:space="preserve">Estrella Forest </t>
    </r>
    <r>
      <rPr>
        <strike/>
        <sz val="11"/>
        <color theme="1"/>
        <rFont val="Calibri"/>
        <family val="2"/>
        <scheme val="minor"/>
      </rPr>
      <t>Anyana Forest</t>
    </r>
  </si>
  <si>
    <t>Lands of Bravora</t>
  </si>
  <si>
    <t>Aida River</t>
  </si>
  <si>
    <t>Cordeira River</t>
  </si>
  <si>
    <t>Fiorina River</t>
  </si>
  <si>
    <t>Evensong River</t>
  </si>
  <si>
    <r>
      <t xml:space="preserve">Oscuro River </t>
    </r>
    <r>
      <rPr>
        <strike/>
        <sz val="11"/>
        <rFont val="Calibri"/>
        <family val="2"/>
        <scheme val="minor"/>
      </rPr>
      <t>Canto River</t>
    </r>
  </si>
  <si>
    <t>Valnava River</t>
  </si>
  <si>
    <t>Korsia River</t>
  </si>
  <si>
    <t>Ahauka River</t>
  </si>
  <si>
    <t>Ixchuna River</t>
  </si>
  <si>
    <t>Nokaqua River</t>
  </si>
  <si>
    <t>Sohani River</t>
  </si>
  <si>
    <t>Wiyotka River</t>
  </si>
  <si>
    <t>Moonfall River</t>
  </si>
  <si>
    <t>Standing Isle</t>
  </si>
  <si>
    <t>Elderstaff Valley</t>
  </si>
  <si>
    <t>Tishani River</t>
  </si>
  <si>
    <t>Shining Lake</t>
  </si>
  <si>
    <t>Sandal River</t>
  </si>
  <si>
    <t>Watani River</t>
  </si>
  <si>
    <t>Warren River</t>
  </si>
  <si>
    <t>Somber River</t>
  </si>
  <si>
    <t>Huwata River</t>
  </si>
  <si>
    <t>Lark River</t>
  </si>
  <si>
    <t>Awenasa River</t>
  </si>
  <si>
    <t>Roan Lake</t>
  </si>
  <si>
    <t>Coyote Valley</t>
  </si>
  <si>
    <t>Kishote River</t>
  </si>
  <si>
    <t>Sachem Wood</t>
  </si>
  <si>
    <t>Henbane Hills</t>
  </si>
  <si>
    <t>Caul Hills</t>
  </si>
  <si>
    <t>Silver Wind Reach</t>
  </si>
  <si>
    <t>Grave Prairie</t>
  </si>
  <si>
    <t>Ghost Walk Plains</t>
  </si>
  <si>
    <t>Fool's Isle</t>
  </si>
  <si>
    <t>White Tail River</t>
  </si>
  <si>
    <t>Malina Valley</t>
  </si>
  <si>
    <t>Dumare Hills</t>
  </si>
  <si>
    <t>Dumare Lake</t>
  </si>
  <si>
    <t>Chanbara Jungle</t>
  </si>
  <si>
    <t>Bamukani River</t>
  </si>
  <si>
    <t>Shilekho River</t>
  </si>
  <si>
    <t>Tswanara River</t>
  </si>
  <si>
    <t>Balmurak River</t>
  </si>
  <si>
    <t>Toshanan River</t>
  </si>
  <si>
    <t>Nightshade River</t>
  </si>
  <si>
    <t>Kamatari River</t>
  </si>
  <si>
    <t>Adikura River</t>
  </si>
  <si>
    <t>Yoru River</t>
  </si>
  <si>
    <t>Okan River</t>
  </si>
  <si>
    <t>Khuvu River</t>
  </si>
  <si>
    <t>Djenokar River</t>
  </si>
  <si>
    <t>Chamba River</t>
  </si>
  <si>
    <t>Nimbaro River</t>
  </si>
  <si>
    <t>Brown Bat River</t>
  </si>
  <si>
    <t>Gaolo Mts.</t>
  </si>
  <si>
    <t>Rungu River</t>
  </si>
  <si>
    <t>Mambele River</t>
  </si>
  <si>
    <t>Onzil River</t>
  </si>
  <si>
    <t>Karra River</t>
  </si>
  <si>
    <t>Olorun River</t>
  </si>
  <si>
    <t>Mt. Mboko</t>
  </si>
  <si>
    <t>Volturn Mts.</t>
  </si>
  <si>
    <t>Vindarix River</t>
  </si>
  <si>
    <t>Naela River</t>
  </si>
  <si>
    <t>Portus Ferrata "Iron Harbor"</t>
  </si>
  <si>
    <t>Campus Aegri "Field of Illness"</t>
  </si>
  <si>
    <t>Ecturi River</t>
  </si>
  <si>
    <t>Eda Channel</t>
  </si>
  <si>
    <t>Cela Channel</t>
  </si>
  <si>
    <t>Gulf of Egeria</t>
  </si>
  <si>
    <t>Ruins of Sacradoma</t>
  </si>
  <si>
    <t>Vitora River</t>
  </si>
  <si>
    <t>Mt. Fornax "Furnace Mt."</t>
  </si>
  <si>
    <t>Juna Pass</t>
  </si>
  <si>
    <t>Lands of Caldaria "Hot Springs"</t>
  </si>
  <si>
    <t>Lands of Aethera</t>
  </si>
  <si>
    <t>Lands of Leonis</t>
  </si>
  <si>
    <t>Maritima Headlands</t>
  </si>
  <si>
    <t>Victrix Channel</t>
  </si>
  <si>
    <t>Hills of Dul-Giguna</t>
  </si>
  <si>
    <t>Qasrath</t>
  </si>
  <si>
    <r>
      <t xml:space="preserve">Qasrath </t>
    </r>
    <r>
      <rPr>
        <strike/>
        <sz val="11"/>
        <color theme="1"/>
        <rFont val="Calibri"/>
        <family val="2"/>
        <scheme val="minor"/>
      </rPr>
      <t>Oleot</t>
    </r>
  </si>
  <si>
    <t>Qadimar</t>
  </si>
  <si>
    <r>
      <t xml:space="preserve">Qadimar </t>
    </r>
    <r>
      <rPr>
        <strike/>
        <sz val="11"/>
        <color theme="1"/>
        <rFont val="Calibri"/>
        <family val="2"/>
        <scheme val="minor"/>
      </rPr>
      <t>Skai</t>
    </r>
  </si>
  <si>
    <t>Hafzara</t>
  </si>
  <si>
    <t>Ruins of Numachi</t>
  </si>
  <si>
    <t>Marrow Mire</t>
  </si>
  <si>
    <r>
      <t xml:space="preserve">Caerlin River </t>
    </r>
    <r>
      <rPr>
        <strike/>
        <sz val="11"/>
        <color theme="1"/>
        <rFont val="Calibri"/>
        <family val="2"/>
        <scheme val="minor"/>
      </rPr>
      <t>Airgead River</t>
    </r>
  </si>
  <si>
    <r>
      <t xml:space="preserve">Trelorn River </t>
    </r>
    <r>
      <rPr>
        <strike/>
        <sz val="11"/>
        <rFont val="Calibri"/>
        <family val="2"/>
        <scheme val="minor"/>
      </rPr>
      <t>Fuath River</t>
    </r>
  </si>
  <si>
    <r>
      <t xml:space="preserve">Eldara River </t>
    </r>
    <r>
      <rPr>
        <strike/>
        <sz val="11"/>
        <color theme="1"/>
        <rFont val="Calibri"/>
        <family val="2"/>
        <scheme val="minor"/>
      </rPr>
      <t>Broadabey River</t>
    </r>
  </si>
  <si>
    <t>Lands of Dunvara</t>
  </si>
  <si>
    <t>Lands of Mornach</t>
  </si>
  <si>
    <t>Lands of Faelan</t>
  </si>
  <si>
    <t>Seowen River</t>
  </si>
  <si>
    <t>Branwyn River</t>
  </si>
  <si>
    <t>Draighan Mts.</t>
  </si>
  <si>
    <t>Galronn Mts.</t>
  </si>
  <si>
    <t>Lands of Carradan</t>
  </si>
  <si>
    <t>Plains of Tir Tairngire</t>
  </si>
  <si>
    <t>Shadraak Mts.</t>
  </si>
  <si>
    <r>
      <t xml:space="preserve">Rathlin River </t>
    </r>
    <r>
      <rPr>
        <strike/>
        <sz val="11"/>
        <color theme="1"/>
        <rFont val="Calibri"/>
        <family val="2"/>
        <scheme val="minor"/>
      </rPr>
      <t>Dealla River</t>
    </r>
  </si>
  <si>
    <r>
      <t xml:space="preserve">Kildren Lake </t>
    </r>
    <r>
      <rPr>
        <strike/>
        <sz val="11"/>
        <color theme="1"/>
        <rFont val="Calibri"/>
        <family val="2"/>
        <scheme val="minor"/>
      </rPr>
      <t>Aphotic Lake</t>
    </r>
  </si>
  <si>
    <t>Sojourn Isle</t>
  </si>
  <si>
    <t>The Fourteen Forgotten Rivers</t>
  </si>
  <si>
    <t>Immortal Forest</t>
  </si>
  <si>
    <t>Mushan Lake</t>
  </si>
  <si>
    <t>Urga Hills</t>
  </si>
  <si>
    <r>
      <t xml:space="preserve">Shono River </t>
    </r>
    <r>
      <rPr>
        <strike/>
        <sz val="11"/>
        <color theme="1"/>
        <rFont val="Calibri"/>
        <family val="2"/>
        <scheme val="minor"/>
      </rPr>
      <t>Chuan River</t>
    </r>
  </si>
  <si>
    <r>
      <t xml:space="preserve">Bayan River </t>
    </r>
    <r>
      <rPr>
        <strike/>
        <sz val="11"/>
        <color theme="1"/>
        <rFont val="Calibri"/>
        <family val="2"/>
        <scheme val="minor"/>
      </rPr>
      <t>Ranyan River</t>
    </r>
  </si>
  <si>
    <r>
      <t xml:space="preserve">Altan River </t>
    </r>
    <r>
      <rPr>
        <strike/>
        <sz val="11"/>
        <color theme="1"/>
        <rFont val="Calibri"/>
        <family val="2"/>
        <scheme val="minor"/>
      </rPr>
      <t>Tienzo River</t>
    </r>
  </si>
  <si>
    <t>Iron Bell Mts.</t>
  </si>
  <si>
    <t>Claw Rivers</t>
  </si>
  <si>
    <t>Bansuri Lake</t>
  </si>
  <si>
    <t>Bansuri River</t>
  </si>
  <si>
    <t>Pangolin River</t>
  </si>
  <si>
    <t>Elephant River</t>
  </si>
  <si>
    <t>Tiger River</t>
  </si>
  <si>
    <t>Blackbuck River</t>
  </si>
  <si>
    <t>Lands of Nadu</t>
  </si>
  <si>
    <t>Sombel Mt.</t>
  </si>
  <si>
    <t>Lands of Brimmor</t>
  </si>
  <si>
    <t>Lands of Scildr</t>
  </si>
  <si>
    <t>Lands of Wolder</t>
  </si>
  <si>
    <t>Alyana River</t>
  </si>
  <si>
    <r>
      <t xml:space="preserve">Cimarran Plains </t>
    </r>
    <r>
      <rPr>
        <strike/>
        <sz val="11"/>
        <color theme="1"/>
        <rFont val="Calibri"/>
        <family val="2"/>
        <scheme val="minor"/>
      </rPr>
      <t>Corazon Plains Arabilan Plains</t>
    </r>
  </si>
  <si>
    <t>green and black (purple)</t>
  </si>
  <si>
    <t>gold and black (purple)</t>
  </si>
  <si>
    <t>manticore</t>
  </si>
  <si>
    <t>lute and reeds</t>
  </si>
  <si>
    <t>Azulondo Bay</t>
  </si>
  <si>
    <r>
      <t xml:space="preserve">Lunovara Forest </t>
    </r>
    <r>
      <rPr>
        <strike/>
        <sz val="11"/>
        <color theme="1"/>
        <rFont val="Calibri"/>
        <family val="2"/>
        <scheme val="minor"/>
      </rPr>
      <t>Minerva Forest</t>
    </r>
  </si>
  <si>
    <t>Lands of Sombria</t>
  </si>
  <si>
    <t>Merydia Headlands</t>
  </si>
  <si>
    <t>Caldaria</t>
  </si>
  <si>
    <t>Arcania</t>
  </si>
  <si>
    <t>Lands of Raventia</t>
  </si>
  <si>
    <t>Raventia</t>
  </si>
  <si>
    <t>Aethera</t>
  </si>
  <si>
    <t>Merydia</t>
  </si>
  <si>
    <t>Leonis</t>
  </si>
  <si>
    <t>Sombria</t>
  </si>
  <si>
    <t>Carna</t>
  </si>
  <si>
    <r>
      <t xml:space="preserve">Hafzara </t>
    </r>
    <r>
      <rPr>
        <strike/>
        <sz val="11"/>
        <color theme="1"/>
        <rFont val="Calibri"/>
        <family val="2"/>
        <scheme val="minor"/>
      </rPr>
      <t>Monrum</t>
    </r>
  </si>
  <si>
    <r>
      <t xml:space="preserve">Qasramaq </t>
    </r>
    <r>
      <rPr>
        <strike/>
        <sz val="11"/>
        <color theme="1"/>
        <rFont val="Calibri"/>
        <family val="2"/>
        <scheme val="minor"/>
      </rPr>
      <t>Qasr'eamiq</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</si>
</sst>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4"/>
      <color theme="1"/>
      <name val="Calibri"/>
      <family val="2"/>
      <scheme val="minor"/>
    </font>
    <font>
      <b/>
      <sz val="12"/>
      <name val="Arial"/>
      <family val="2"/>
    </font>
    <font>
      <sz val="8"/>
      <name val="Arial"/>
      <family val="2"/>
    </font>
    <font>
      <sz val="10"/>
      <name val="Arial"/>
      <family val="2"/>
    </font>
    <font>
      <b/>
      <sz val="8"/>
      <name val="Arial"/>
      <family val="2"/>
    </font>
    <font>
      <b/>
      <sz val="10"/>
      <name val="Arial"/>
      <family val="2"/>
    </font>
    <font>
      <sz val="11"/>
      <name val="Calibri"/>
      <family val="2"/>
      <scheme val="minor"/>
    </font>
    <font>
      <sz val="11"/>
      <color rgb="FFFF0000"/>
      <name val="Calibri"/>
      <family val="2"/>
      <scheme val="minor"/>
    </font>
    <font>
      <sz val="11"/>
      <color rgb="FF222222"/>
      <name val="Calibri"/>
      <family val="2"/>
      <scheme val="minor"/>
    </font>
    <font>
      <b/>
      <sz val="11"/>
      <color rgb="FF222222"/>
      <name val="Calibri"/>
      <family val="2"/>
      <scheme val="minor"/>
    </font>
    <font>
      <b/>
      <sz val="11"/>
      <name val="Calibri"/>
      <family val="2"/>
      <scheme val="minor"/>
    </font>
    <font>
      <i/>
      <sz val="11"/>
      <color theme="1"/>
      <name val="Calibri"/>
      <family val="2"/>
      <scheme val="minor"/>
    </font>
    <font>
      <i/>
      <sz val="11"/>
      <name val="Calibri"/>
      <family val="2"/>
      <scheme val="minor"/>
    </font>
    <font>
      <strike/>
      <sz val="11"/>
      <color theme="1"/>
      <name val="Calibri"/>
      <family val="2"/>
      <scheme val="minor"/>
    </font>
    <font>
      <strike/>
      <sz val="11"/>
      <color rgb="FFFF0000"/>
      <name val="Calibri"/>
      <family val="2"/>
      <scheme val="minor"/>
    </font>
    <font>
      <strike/>
      <sz val="11"/>
      <name val="Calibri"/>
      <family val="2"/>
      <scheme val="minor"/>
    </font>
    <font>
      <u/>
      <sz val="11"/>
      <color theme="10"/>
      <name val="Calibri"/>
      <family val="2"/>
      <scheme val="minor"/>
    </font>
    <font>
      <u/>
      <sz val="11"/>
      <color theme="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FF0000"/>
        <bgColor indexed="64"/>
      </patternFill>
    </fill>
    <fill>
      <patternFill patternType="solid">
        <fgColor rgb="FF00B0F0"/>
        <bgColor indexed="64"/>
      </patternFill>
    </fill>
    <fill>
      <patternFill patternType="solid">
        <fgColor theme="6" tint="0.79998168889431442"/>
        <bgColor indexed="64"/>
      </patternFill>
    </fill>
  </fills>
  <borders count="60">
    <border>
      <left/>
      <right/>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232">
    <xf numFmtId="0" fontId="0" fillId="0" borderId="0" xfId="0"/>
    <xf numFmtId="0" fontId="2" fillId="0" borderId="0" xfId="0" applyFont="1"/>
    <xf numFmtId="0" fontId="0" fillId="0" borderId="1" xfId="0" applyBorder="1"/>
    <xf numFmtId="3" fontId="0" fillId="0" borderId="1" xfId="0" applyNumberFormat="1" applyBorder="1"/>
    <xf numFmtId="0" fontId="0" fillId="3" borderId="1" xfId="0" applyFill="1" applyBorder="1"/>
    <xf numFmtId="0" fontId="0" fillId="3" borderId="0" xfId="0" applyFill="1"/>
    <xf numFmtId="3" fontId="0" fillId="3" borderId="1" xfId="0" applyNumberFormat="1" applyFill="1" applyBorder="1"/>
    <xf numFmtId="3" fontId="0" fillId="0" borderId="0" xfId="0" applyNumberFormat="1"/>
    <xf numFmtId="0" fontId="1" fillId="2" borderId="0" xfId="0" applyFont="1" applyFill="1" applyAlignment="1">
      <alignment horizontal="center"/>
    </xf>
    <xf numFmtId="49" fontId="3" fillId="0" borderId="0" xfId="0" applyNumberFormat="1" applyFont="1" applyAlignment="1">
      <alignment horizontal="left"/>
    </xf>
    <xf numFmtId="49" fontId="4" fillId="0" borderId="0" xfId="0" applyNumberFormat="1" applyFont="1" applyAlignment="1">
      <alignment horizontal="right"/>
    </xf>
    <xf numFmtId="0" fontId="5" fillId="0" borderId="0" xfId="0" applyFont="1"/>
    <xf numFmtId="49" fontId="6" fillId="3" borderId="2" xfId="0" applyNumberFormat="1" applyFont="1" applyFill="1" applyBorder="1" applyAlignment="1">
      <alignment horizontal="center"/>
    </xf>
    <xf numFmtId="49" fontId="5" fillId="3" borderId="3" xfId="0" applyNumberFormat="1" applyFont="1" applyFill="1" applyBorder="1" applyAlignment="1">
      <alignment horizontal="center"/>
    </xf>
    <xf numFmtId="0" fontId="5" fillId="3" borderId="3" xfId="0" applyFont="1" applyFill="1" applyBorder="1" applyAlignment="1">
      <alignment horizontal="center"/>
    </xf>
    <xf numFmtId="49" fontId="5" fillId="3" borderId="4" xfId="0" applyNumberFormat="1" applyFont="1" applyFill="1" applyBorder="1" applyAlignment="1">
      <alignment horizontal="center"/>
    </xf>
    <xf numFmtId="49" fontId="6" fillId="3" borderId="5" xfId="0" applyNumberFormat="1" applyFont="1" applyFill="1" applyBorder="1" applyAlignment="1">
      <alignment horizontal="center"/>
    </xf>
    <xf numFmtId="49" fontId="5" fillId="3" borderId="6" xfId="0" applyNumberFormat="1" applyFont="1" applyFill="1" applyBorder="1" applyAlignment="1">
      <alignment horizontal="center"/>
    </xf>
    <xf numFmtId="0" fontId="4" fillId="3" borderId="6" xfId="0" applyFont="1" applyFill="1" applyBorder="1" applyAlignment="1">
      <alignment horizontal="center"/>
    </xf>
    <xf numFmtId="49" fontId="5" fillId="3" borderId="7" xfId="0" applyNumberFormat="1" applyFont="1" applyFill="1" applyBorder="1" applyAlignment="1">
      <alignment horizontal="center"/>
    </xf>
    <xf numFmtId="49" fontId="5" fillId="0" borderId="8" xfId="0" applyNumberFormat="1" applyFont="1" applyBorder="1" applyAlignment="1">
      <alignment horizontal="left"/>
    </xf>
    <xf numFmtId="49" fontId="5" fillId="0" borderId="9" xfId="0" applyNumberFormat="1" applyFont="1" applyBorder="1" applyAlignment="1">
      <alignment horizontal="right"/>
    </xf>
    <xf numFmtId="3" fontId="5" fillId="0" borderId="9" xfId="0" applyNumberFormat="1" applyFont="1" applyBorder="1" applyAlignment="1">
      <alignment horizontal="right"/>
    </xf>
    <xf numFmtId="3" fontId="0" fillId="0" borderId="10" xfId="0" applyNumberFormat="1" applyBorder="1"/>
    <xf numFmtId="49" fontId="0" fillId="0" borderId="3" xfId="0" applyNumberFormat="1" applyBorder="1" applyAlignment="1">
      <alignment horizontal="right"/>
    </xf>
    <xf numFmtId="49" fontId="5" fillId="0" borderId="11" xfId="0" applyNumberFormat="1" applyFont="1" applyBorder="1" applyAlignment="1">
      <alignment horizontal="right"/>
    </xf>
    <xf numFmtId="0" fontId="0" fillId="0" borderId="12" xfId="0" applyBorder="1"/>
    <xf numFmtId="0" fontId="0" fillId="0" borderId="13" xfId="0" applyBorder="1" applyAlignment="1">
      <alignment horizontal="right"/>
    </xf>
    <xf numFmtId="3" fontId="0" fillId="0" borderId="13" xfId="0" applyNumberFormat="1" applyBorder="1" applyAlignment="1">
      <alignment horizontal="right"/>
    </xf>
    <xf numFmtId="3" fontId="5" fillId="0" borderId="13" xfId="0" applyNumberFormat="1" applyFont="1" applyBorder="1" applyAlignment="1">
      <alignment horizontal="right"/>
    </xf>
    <xf numFmtId="3" fontId="0" fillId="0" borderId="14" xfId="0" applyNumberFormat="1" applyBorder="1"/>
    <xf numFmtId="49" fontId="5" fillId="0" borderId="1" xfId="0" applyNumberFormat="1" applyFont="1" applyBorder="1" applyAlignment="1">
      <alignment horizontal="right"/>
    </xf>
    <xf numFmtId="49" fontId="5" fillId="0" borderId="15" xfId="0" applyNumberFormat="1" applyFont="1" applyBorder="1" applyAlignment="1">
      <alignment horizontal="right"/>
    </xf>
    <xf numFmtId="0" fontId="0" fillId="0" borderId="16" xfId="0" applyBorder="1"/>
    <xf numFmtId="0" fontId="0" fillId="0" borderId="17" xfId="0" applyBorder="1" applyAlignment="1">
      <alignment horizontal="right"/>
    </xf>
    <xf numFmtId="3" fontId="0" fillId="0" borderId="17" xfId="0" applyNumberFormat="1" applyBorder="1" applyAlignment="1">
      <alignment horizontal="right"/>
    </xf>
    <xf numFmtId="3" fontId="5" fillId="0" borderId="17" xfId="0" applyNumberFormat="1" applyFont="1" applyBorder="1" applyAlignment="1">
      <alignment horizontal="right"/>
    </xf>
    <xf numFmtId="3" fontId="0" fillId="0" borderId="18" xfId="0" applyNumberFormat="1" applyBorder="1"/>
    <xf numFmtId="49" fontId="5" fillId="0" borderId="6" xfId="0" applyNumberFormat="1" applyFont="1" applyBorder="1" applyAlignment="1">
      <alignment horizontal="right"/>
    </xf>
    <xf numFmtId="49" fontId="5" fillId="0" borderId="19" xfId="0" applyNumberFormat="1" applyFont="1" applyBorder="1" applyAlignment="1">
      <alignment horizontal="right"/>
    </xf>
    <xf numFmtId="0" fontId="0" fillId="0" borderId="0" xfId="0" applyAlignment="1">
      <alignment horizontal="right"/>
    </xf>
    <xf numFmtId="3" fontId="0" fillId="0" borderId="0" xfId="0" applyNumberFormat="1" applyAlignment="1">
      <alignment horizontal="right"/>
    </xf>
    <xf numFmtId="3" fontId="5" fillId="0" borderId="0" xfId="0" applyNumberFormat="1" applyFont="1" applyAlignment="1">
      <alignment horizontal="right"/>
    </xf>
    <xf numFmtId="49" fontId="5" fillId="0" borderId="0" xfId="0" applyNumberFormat="1" applyFont="1" applyAlignment="1">
      <alignment horizontal="center"/>
    </xf>
    <xf numFmtId="0" fontId="5" fillId="0" borderId="20" xfId="0" applyFont="1" applyBorder="1"/>
    <xf numFmtId="49" fontId="6" fillId="3" borderId="21" xfId="0" applyNumberFormat="1" applyFont="1" applyFill="1" applyBorder="1" applyAlignment="1">
      <alignment horizontal="center"/>
    </xf>
    <xf numFmtId="0" fontId="5" fillId="3" borderId="11" xfId="0" applyFont="1" applyFill="1" applyBorder="1" applyAlignment="1">
      <alignment horizontal="center"/>
    </xf>
    <xf numFmtId="49" fontId="6" fillId="3" borderId="22" xfId="0" applyNumberFormat="1" applyFont="1" applyFill="1" applyBorder="1" applyAlignment="1">
      <alignment horizontal="center"/>
    </xf>
    <xf numFmtId="0" fontId="5" fillId="3" borderId="19" xfId="0" applyFont="1" applyFill="1" applyBorder="1" applyAlignment="1">
      <alignment horizontal="center"/>
    </xf>
    <xf numFmtId="49" fontId="5" fillId="0" borderId="23" xfId="0" applyNumberFormat="1" applyFont="1" applyBorder="1" applyAlignment="1">
      <alignment horizontal="left"/>
    </xf>
    <xf numFmtId="49" fontId="5" fillId="0" borderId="24" xfId="0" applyNumberFormat="1" applyFont="1" applyBorder="1" applyAlignment="1">
      <alignment horizontal="center"/>
    </xf>
    <xf numFmtId="0" fontId="0" fillId="0" borderId="25" xfId="0" applyBorder="1"/>
    <xf numFmtId="49" fontId="5" fillId="0" borderId="26" xfId="0" applyNumberFormat="1" applyFont="1" applyBorder="1" applyAlignment="1">
      <alignment horizontal="center"/>
    </xf>
    <xf numFmtId="49" fontId="0" fillId="0" borderId="26" xfId="0" applyNumberFormat="1" applyBorder="1" applyAlignment="1">
      <alignment horizontal="center"/>
    </xf>
    <xf numFmtId="0" fontId="0" fillId="0" borderId="27" xfId="0" applyBorder="1"/>
    <xf numFmtId="49" fontId="5" fillId="0" borderId="28" xfId="0" applyNumberFormat="1" applyFont="1" applyBorder="1" applyAlignment="1">
      <alignment horizontal="center"/>
    </xf>
    <xf numFmtId="0" fontId="7" fillId="3" borderId="21" xfId="0" applyFont="1" applyFill="1" applyBorder="1"/>
    <xf numFmtId="0" fontId="0" fillId="3" borderId="11" xfId="0" applyFill="1" applyBorder="1" applyAlignment="1">
      <alignment horizontal="right"/>
    </xf>
    <xf numFmtId="0" fontId="7" fillId="3" borderId="22" xfId="0" applyFont="1" applyFill="1" applyBorder="1" applyAlignment="1">
      <alignment horizontal="center"/>
    </xf>
    <xf numFmtId="0" fontId="7" fillId="3" borderId="19" xfId="0" applyFont="1" applyFill="1" applyBorder="1" applyAlignment="1">
      <alignment horizontal="center"/>
    </xf>
    <xf numFmtId="0" fontId="5" fillId="0" borderId="29" xfId="0" applyFont="1" applyBorder="1"/>
    <xf numFmtId="0" fontId="5" fillId="0" borderId="30" xfId="0" applyFont="1" applyBorder="1" applyAlignment="1">
      <alignment horizontal="center"/>
    </xf>
    <xf numFmtId="0" fontId="5" fillId="0" borderId="25" xfId="0" applyFont="1" applyBorder="1"/>
    <xf numFmtId="0" fontId="5" fillId="0" borderId="26" xfId="0" applyFont="1" applyBorder="1" applyAlignment="1">
      <alignment horizontal="center"/>
    </xf>
    <xf numFmtId="0" fontId="5" fillId="0" borderId="27" xfId="0" applyFont="1" applyBorder="1"/>
    <xf numFmtId="0" fontId="5" fillId="0" borderId="28" xfId="0" applyFont="1" applyBorder="1" applyAlignment="1">
      <alignment horizontal="center"/>
    </xf>
    <xf numFmtId="0" fontId="5" fillId="0" borderId="0" xfId="0" applyFont="1" applyAlignment="1">
      <alignment horizontal="left"/>
    </xf>
    <xf numFmtId="0" fontId="0" fillId="0" borderId="0" xfId="0" applyAlignment="1">
      <alignment horizontal="center"/>
    </xf>
    <xf numFmtId="0" fontId="0" fillId="0" borderId="1" xfId="0" applyBorder="1" applyAlignment="1">
      <alignment horizontal="center"/>
    </xf>
    <xf numFmtId="0" fontId="1" fillId="0" borderId="0" xfId="0" applyFont="1"/>
    <xf numFmtId="49" fontId="5" fillId="3" borderId="31" xfId="0" applyNumberFormat="1" applyFont="1" applyFill="1" applyBorder="1" applyAlignment="1">
      <alignment horizontal="center"/>
    </xf>
    <xf numFmtId="3" fontId="0" fillId="0" borderId="33" xfId="0" applyNumberFormat="1" applyBorder="1"/>
    <xf numFmtId="3" fontId="0" fillId="0" borderId="34" xfId="0" applyNumberFormat="1" applyBorder="1"/>
    <xf numFmtId="0" fontId="0" fillId="3" borderId="33" xfId="0" applyFill="1" applyBorder="1"/>
    <xf numFmtId="0" fontId="0" fillId="3" borderId="34" xfId="0" applyFill="1" applyBorder="1"/>
    <xf numFmtId="0" fontId="0" fillId="3" borderId="36" xfId="0" applyFill="1" applyBorder="1"/>
    <xf numFmtId="0" fontId="0" fillId="3" borderId="37" xfId="0" applyFill="1" applyBorder="1"/>
    <xf numFmtId="0" fontId="0" fillId="3" borderId="38" xfId="0" applyFill="1" applyBorder="1" applyAlignment="1">
      <alignment horizontal="center"/>
    </xf>
    <xf numFmtId="0" fontId="0" fillId="3" borderId="39" xfId="0" applyFill="1" applyBorder="1" applyAlignment="1">
      <alignment horizontal="center"/>
    </xf>
    <xf numFmtId="0" fontId="0" fillId="3" borderId="32" xfId="0" applyFill="1" applyBorder="1" applyAlignment="1">
      <alignment horizontal="center"/>
    </xf>
    <xf numFmtId="0" fontId="1" fillId="3" borderId="33" xfId="0" applyFont="1" applyFill="1" applyBorder="1" applyAlignment="1">
      <alignment horizontal="center"/>
    </xf>
    <xf numFmtId="0" fontId="1" fillId="3" borderId="34" xfId="0" applyFont="1" applyFill="1" applyBorder="1" applyAlignment="1">
      <alignment horizontal="center"/>
    </xf>
    <xf numFmtId="0" fontId="1" fillId="3" borderId="35" xfId="0" applyFont="1" applyFill="1" applyBorder="1"/>
    <xf numFmtId="0" fontId="1" fillId="3" borderId="35" xfId="0" applyFont="1" applyFill="1" applyBorder="1" applyAlignment="1">
      <alignment horizontal="center"/>
    </xf>
    <xf numFmtId="0" fontId="0" fillId="0" borderId="31" xfId="0" applyBorder="1" applyAlignment="1">
      <alignment horizontal="center"/>
    </xf>
    <xf numFmtId="0" fontId="1" fillId="2" borderId="1" xfId="0" applyFont="1" applyFill="1" applyBorder="1" applyAlignment="1">
      <alignment horizontal="center"/>
    </xf>
    <xf numFmtId="0" fontId="0" fillId="3" borderId="1" xfId="0" applyFill="1" applyBorder="1" applyAlignment="1">
      <alignment horizontal="center"/>
    </xf>
    <xf numFmtId="0" fontId="0" fillId="3" borderId="31" xfId="0" applyFill="1" applyBorder="1" applyAlignment="1">
      <alignment horizontal="center"/>
    </xf>
    <xf numFmtId="0" fontId="0" fillId="2" borderId="1" xfId="0" applyFill="1" applyBorder="1" applyAlignment="1">
      <alignment horizontal="center"/>
    </xf>
    <xf numFmtId="0" fontId="8" fillId="0" borderId="1" xfId="0" applyFont="1" applyBorder="1"/>
    <xf numFmtId="0" fontId="1" fillId="2" borderId="31" xfId="0" applyFont="1" applyFill="1" applyBorder="1" applyAlignment="1">
      <alignment horizontal="center"/>
    </xf>
    <xf numFmtId="0" fontId="0" fillId="2" borderId="31" xfId="0" applyFill="1" applyBorder="1" applyAlignment="1">
      <alignment horizontal="center"/>
    </xf>
    <xf numFmtId="0" fontId="8" fillId="3" borderId="1" xfId="0" applyFont="1" applyFill="1" applyBorder="1"/>
    <xf numFmtId="0" fontId="8" fillId="0" borderId="0" xfId="0" applyFont="1"/>
    <xf numFmtId="0" fontId="0" fillId="0" borderId="0" xfId="0" applyAlignment="1">
      <alignment horizontal="left"/>
    </xf>
    <xf numFmtId="0" fontId="1" fillId="2" borderId="0" xfId="0" applyFont="1" applyFill="1"/>
    <xf numFmtId="0" fontId="0" fillId="2" borderId="0" xfId="0" applyFill="1"/>
    <xf numFmtId="0" fontId="0" fillId="2" borderId="0" xfId="0" applyFill="1" applyAlignment="1">
      <alignment horizontal="center"/>
    </xf>
    <xf numFmtId="0" fontId="1" fillId="0" borderId="0" xfId="0" applyFont="1" applyAlignment="1">
      <alignment horizontal="center"/>
    </xf>
    <xf numFmtId="0" fontId="1" fillId="0" borderId="0" xfId="0" applyFont="1" applyAlignment="1">
      <alignment horizontal="right"/>
    </xf>
    <xf numFmtId="3" fontId="1" fillId="0" borderId="0" xfId="0" applyNumberFormat="1" applyFont="1" applyAlignment="1">
      <alignment horizontal="center"/>
    </xf>
    <xf numFmtId="0" fontId="9" fillId="0" borderId="0" xfId="0" applyFont="1"/>
    <xf numFmtId="3" fontId="9" fillId="0" borderId="0" xfId="0" applyNumberFormat="1" applyFont="1"/>
    <xf numFmtId="0" fontId="10" fillId="0" borderId="0" xfId="0" applyFont="1"/>
    <xf numFmtId="3" fontId="1" fillId="2" borderId="1" xfId="0" applyNumberFormat="1" applyFont="1" applyFill="1" applyBorder="1" applyAlignment="1">
      <alignment horizontal="center"/>
    </xf>
    <xf numFmtId="3" fontId="0" fillId="2" borderId="0" xfId="0" applyNumberFormat="1" applyFill="1"/>
    <xf numFmtId="3" fontId="0" fillId="0" borderId="0" xfId="0" applyNumberFormat="1" applyAlignment="1">
      <alignment horizontal="center"/>
    </xf>
    <xf numFmtId="3" fontId="0" fillId="0" borderId="31" xfId="0" applyNumberFormat="1" applyBorder="1" applyAlignment="1">
      <alignment horizontal="center"/>
    </xf>
    <xf numFmtId="3" fontId="0" fillId="0" borderId="1" xfId="0" applyNumberFormat="1" applyBorder="1" applyAlignment="1">
      <alignment horizontal="center"/>
    </xf>
    <xf numFmtId="3" fontId="0" fillId="3" borderId="31" xfId="0" applyNumberFormat="1" applyFill="1" applyBorder="1" applyAlignment="1">
      <alignment horizontal="center"/>
    </xf>
    <xf numFmtId="3" fontId="0" fillId="3" borderId="1" xfId="0" applyNumberFormat="1" applyFill="1" applyBorder="1" applyAlignment="1">
      <alignment horizontal="center"/>
    </xf>
    <xf numFmtId="3" fontId="0" fillId="2" borderId="0" xfId="0" applyNumberFormat="1" applyFill="1" applyAlignment="1">
      <alignment horizontal="center"/>
    </xf>
    <xf numFmtId="3" fontId="0" fillId="3" borderId="0" xfId="0" applyNumberFormat="1" applyFill="1"/>
    <xf numFmtId="0" fontId="12" fillId="0" borderId="0" xfId="0" applyFont="1"/>
    <xf numFmtId="3" fontId="1" fillId="0" borderId="0" xfId="0" applyNumberFormat="1" applyFont="1"/>
    <xf numFmtId="0" fontId="2" fillId="4" borderId="0" xfId="0" applyFont="1" applyFill="1"/>
    <xf numFmtId="0" fontId="0" fillId="4" borderId="0" xfId="0" applyFill="1"/>
    <xf numFmtId="3" fontId="0" fillId="4" borderId="0" xfId="0" applyNumberFormat="1" applyFill="1"/>
    <xf numFmtId="0" fontId="0" fillId="4" borderId="0" xfId="0" applyFill="1" applyAlignment="1">
      <alignment horizontal="center"/>
    </xf>
    <xf numFmtId="0" fontId="0" fillId="4" borderId="31" xfId="0" applyFill="1" applyBorder="1" applyAlignment="1">
      <alignment horizontal="center"/>
    </xf>
    <xf numFmtId="3" fontId="0" fillId="4" borderId="0" xfId="0" applyNumberFormat="1" applyFill="1" applyAlignment="1">
      <alignment horizontal="center"/>
    </xf>
    <xf numFmtId="0" fontId="0" fillId="2" borderId="1" xfId="0" applyFill="1" applyBorder="1"/>
    <xf numFmtId="3" fontId="0" fillId="2" borderId="1" xfId="0" applyNumberFormat="1" applyFill="1" applyBorder="1"/>
    <xf numFmtId="3" fontId="0" fillId="2" borderId="1" xfId="0" applyNumberFormat="1" applyFill="1" applyBorder="1" applyAlignment="1">
      <alignment horizontal="center"/>
    </xf>
    <xf numFmtId="0" fontId="8" fillId="2" borderId="1" xfId="0" applyFont="1" applyFill="1" applyBorder="1"/>
    <xf numFmtId="0" fontId="0" fillId="3" borderId="0" xfId="0" applyFill="1" applyAlignment="1">
      <alignment horizontal="center"/>
    </xf>
    <xf numFmtId="0" fontId="8" fillId="3" borderId="1" xfId="0" applyFont="1" applyFill="1" applyBorder="1" applyAlignment="1">
      <alignment horizontal="center"/>
    </xf>
    <xf numFmtId="0" fontId="8" fillId="0" borderId="1" xfId="0" applyFont="1" applyBorder="1" applyAlignment="1">
      <alignment horizontal="center"/>
    </xf>
    <xf numFmtId="0" fontId="9" fillId="0" borderId="0" xfId="0" applyFont="1" applyAlignment="1">
      <alignment horizontal="center"/>
    </xf>
    <xf numFmtId="0" fontId="8" fillId="2" borderId="1" xfId="0" applyFont="1" applyFill="1" applyBorder="1" applyAlignment="1">
      <alignment horizontal="center"/>
    </xf>
    <xf numFmtId="0" fontId="12" fillId="0" borderId="0" xfId="0" applyFont="1" applyAlignment="1">
      <alignment horizontal="center"/>
    </xf>
    <xf numFmtId="0" fontId="0" fillId="2" borderId="40" xfId="0" applyFill="1" applyBorder="1" applyAlignment="1">
      <alignment horizontal="center"/>
    </xf>
    <xf numFmtId="3" fontId="0" fillId="2" borderId="40" xfId="0" applyNumberFormat="1" applyFill="1" applyBorder="1" applyAlignment="1">
      <alignment horizontal="center"/>
    </xf>
    <xf numFmtId="0" fontId="0" fillId="0" borderId="31" xfId="0" applyBorder="1"/>
    <xf numFmtId="0" fontId="0" fillId="3" borderId="31" xfId="0" applyFill="1" applyBorder="1"/>
    <xf numFmtId="0" fontId="2" fillId="5" borderId="0" xfId="0" applyFont="1" applyFill="1"/>
    <xf numFmtId="0" fontId="0" fillId="5" borderId="0" xfId="0" applyFill="1"/>
    <xf numFmtId="0" fontId="1" fillId="5" borderId="0" xfId="0" applyFont="1" applyFill="1"/>
    <xf numFmtId="14" fontId="0" fillId="0" borderId="0" xfId="0" applyNumberFormat="1"/>
    <xf numFmtId="0" fontId="8" fillId="0" borderId="0" xfId="0" applyFont="1" applyAlignment="1">
      <alignment horizontal="center"/>
    </xf>
    <xf numFmtId="0" fontId="14" fillId="0" borderId="0" xfId="0" applyFont="1"/>
    <xf numFmtId="0" fontId="13" fillId="0" borderId="0" xfId="0" applyFont="1"/>
    <xf numFmtId="0" fontId="0" fillId="6" borderId="0" xfId="0" applyFill="1" applyAlignment="1">
      <alignment horizontal="center"/>
    </xf>
    <xf numFmtId="0" fontId="2" fillId="6" borderId="0" xfId="0" applyFont="1" applyFill="1"/>
    <xf numFmtId="0" fontId="0" fillId="6" borderId="0" xfId="0" applyFill="1"/>
    <xf numFmtId="3" fontId="0" fillId="6" borderId="0" xfId="0" applyNumberFormat="1" applyFill="1"/>
    <xf numFmtId="0" fontId="0" fillId="6" borderId="31" xfId="0" applyFill="1" applyBorder="1" applyAlignment="1">
      <alignment horizontal="center"/>
    </xf>
    <xf numFmtId="3" fontId="0" fillId="6" borderId="0" xfId="0" applyNumberFormat="1" applyFill="1" applyAlignment="1">
      <alignment horizontal="center"/>
    </xf>
    <xf numFmtId="0" fontId="1" fillId="7" borderId="1" xfId="0" applyFont="1" applyFill="1" applyBorder="1" applyAlignment="1">
      <alignment horizontal="center"/>
    </xf>
    <xf numFmtId="0" fontId="1" fillId="7" borderId="40" xfId="0" applyFont="1" applyFill="1" applyBorder="1" applyAlignment="1">
      <alignment horizontal="center"/>
    </xf>
    <xf numFmtId="0" fontId="1" fillId="8" borderId="1" xfId="0" applyFont="1" applyFill="1" applyBorder="1" applyAlignment="1">
      <alignment horizontal="center"/>
    </xf>
    <xf numFmtId="0" fontId="1" fillId="8" borderId="40" xfId="0" applyFont="1" applyFill="1" applyBorder="1" applyAlignment="1">
      <alignment horizontal="center"/>
    </xf>
    <xf numFmtId="0" fontId="1" fillId="9" borderId="1" xfId="0" applyFont="1" applyFill="1" applyBorder="1" applyAlignment="1">
      <alignment horizontal="center"/>
    </xf>
    <xf numFmtId="0" fontId="1" fillId="9" borderId="40" xfId="0" applyFont="1" applyFill="1" applyBorder="1" applyAlignment="1">
      <alignment horizontal="center"/>
    </xf>
    <xf numFmtId="3" fontId="1" fillId="10" borderId="1" xfId="0" applyNumberFormat="1" applyFont="1" applyFill="1" applyBorder="1" applyAlignment="1">
      <alignment horizontal="center"/>
    </xf>
    <xf numFmtId="0" fontId="1" fillId="10" borderId="1" xfId="0" applyFont="1" applyFill="1" applyBorder="1" applyAlignment="1">
      <alignment horizontal="center"/>
    </xf>
    <xf numFmtId="3" fontId="1" fillId="10" borderId="40" xfId="0" applyNumberFormat="1" applyFont="1" applyFill="1" applyBorder="1" applyAlignment="1">
      <alignment horizontal="center"/>
    </xf>
    <xf numFmtId="0" fontId="1" fillId="10" borderId="40" xfId="0" applyFont="1" applyFill="1" applyBorder="1" applyAlignment="1">
      <alignment horizontal="center"/>
    </xf>
    <xf numFmtId="0" fontId="1" fillId="11" borderId="0" xfId="0" applyFont="1" applyFill="1"/>
    <xf numFmtId="0" fontId="0" fillId="11" borderId="0" xfId="0" applyFill="1"/>
    <xf numFmtId="0" fontId="1" fillId="8" borderId="0" xfId="0" applyFont="1" applyFill="1"/>
    <xf numFmtId="0" fontId="1" fillId="9" borderId="0" xfId="0" applyFont="1" applyFill="1"/>
    <xf numFmtId="0" fontId="1" fillId="10" borderId="0" xfId="0" applyFont="1" applyFill="1"/>
    <xf numFmtId="0" fontId="16" fillId="0" borderId="0" xfId="0" applyFont="1"/>
    <xf numFmtId="0" fontId="17" fillId="0" borderId="0" xfId="0" applyFont="1"/>
    <xf numFmtId="0" fontId="8" fillId="0" borderId="31" xfId="0" applyFont="1" applyBorder="1"/>
    <xf numFmtId="0" fontId="0" fillId="0" borderId="40" xfId="0" applyBorder="1" applyAlignment="1">
      <alignment horizontal="center"/>
    </xf>
    <xf numFmtId="9" fontId="0" fillId="0" borderId="40" xfId="0" applyNumberFormat="1" applyBorder="1" applyAlignment="1">
      <alignment horizontal="center"/>
    </xf>
    <xf numFmtId="10" fontId="0" fillId="0" borderId="40" xfId="0" applyNumberFormat="1" applyBorder="1" applyAlignment="1">
      <alignment horizontal="center"/>
    </xf>
    <xf numFmtId="10" fontId="0" fillId="3" borderId="40" xfId="0" applyNumberFormat="1" applyFill="1" applyBorder="1" applyAlignment="1">
      <alignment horizontal="center"/>
    </xf>
    <xf numFmtId="3" fontId="0" fillId="3" borderId="40" xfId="0" applyNumberFormat="1" applyFill="1" applyBorder="1" applyAlignment="1">
      <alignment horizontal="center"/>
    </xf>
    <xf numFmtId="3" fontId="0" fillId="0" borderId="40" xfId="0" applyNumberFormat="1" applyBorder="1" applyAlignment="1">
      <alignment horizontal="center"/>
    </xf>
    <xf numFmtId="1" fontId="0" fillId="0" borderId="40" xfId="0" applyNumberFormat="1" applyBorder="1" applyAlignment="1">
      <alignment horizontal="center"/>
    </xf>
    <xf numFmtId="0" fontId="1" fillId="0" borderId="21" xfId="0" applyFont="1" applyBorder="1"/>
    <xf numFmtId="0" fontId="1" fillId="0" borderId="41" xfId="0" applyFont="1" applyBorder="1" applyAlignment="1">
      <alignment horizontal="center"/>
    </xf>
    <xf numFmtId="3" fontId="0" fillId="0" borderId="41" xfId="0" applyNumberFormat="1" applyBorder="1" applyAlignment="1">
      <alignment horizontal="center"/>
    </xf>
    <xf numFmtId="49" fontId="7" fillId="0" borderId="41" xfId="0" applyNumberFormat="1" applyFont="1" applyBorder="1" applyAlignment="1">
      <alignment horizontal="center"/>
    </xf>
    <xf numFmtId="0" fontId="0" fillId="0" borderId="41" xfId="0" applyBorder="1" applyAlignment="1">
      <alignment horizontal="center"/>
    </xf>
    <xf numFmtId="0" fontId="1" fillId="0" borderId="41" xfId="0" applyFont="1" applyBorder="1"/>
    <xf numFmtId="0" fontId="0" fillId="0" borderId="11" xfId="0" applyBorder="1" applyAlignment="1">
      <alignment horizontal="center"/>
    </xf>
    <xf numFmtId="0" fontId="0" fillId="0" borderId="42" xfId="0" applyBorder="1"/>
    <xf numFmtId="0" fontId="1" fillId="3" borderId="0" xfId="0" applyFont="1" applyFill="1" applyAlignment="1">
      <alignment horizontal="center"/>
    </xf>
    <xf numFmtId="0" fontId="1" fillId="3" borderId="15" xfId="0" applyFont="1" applyFill="1" applyBorder="1" applyAlignment="1">
      <alignment horizontal="center"/>
    </xf>
    <xf numFmtId="0" fontId="0" fillId="3" borderId="43" xfId="0" applyFill="1" applyBorder="1"/>
    <xf numFmtId="10" fontId="0" fillId="3" borderId="44" xfId="0" applyNumberFormat="1" applyFill="1" applyBorder="1"/>
    <xf numFmtId="10" fontId="0" fillId="0" borderId="44" xfId="0" applyNumberFormat="1" applyBorder="1"/>
    <xf numFmtId="0" fontId="0" fillId="0" borderId="45" xfId="0" applyBorder="1"/>
    <xf numFmtId="3" fontId="0" fillId="0" borderId="46" xfId="0" applyNumberFormat="1" applyBorder="1" applyAlignment="1">
      <alignment horizontal="center"/>
    </xf>
    <xf numFmtId="10" fontId="0" fillId="0" borderId="46" xfId="0" applyNumberFormat="1" applyBorder="1"/>
    <xf numFmtId="10" fontId="0" fillId="0" borderId="47" xfId="0" applyNumberFormat="1" applyBorder="1"/>
    <xf numFmtId="0" fontId="0" fillId="3" borderId="15" xfId="0" applyFill="1" applyBorder="1" applyAlignment="1">
      <alignment horizontal="center"/>
    </xf>
    <xf numFmtId="3" fontId="0" fillId="0" borderId="41" xfId="0" applyNumberFormat="1" applyBorder="1"/>
    <xf numFmtId="0" fontId="0" fillId="0" borderId="41" xfId="0" applyBorder="1"/>
    <xf numFmtId="0" fontId="0" fillId="0" borderId="46" xfId="0" applyBorder="1" applyAlignment="1">
      <alignment horizontal="center"/>
    </xf>
    <xf numFmtId="3" fontId="5" fillId="0" borderId="41" xfId="0" applyNumberFormat="1" applyFont="1" applyBorder="1" applyAlignment="1">
      <alignment horizontal="center"/>
    </xf>
    <xf numFmtId="0" fontId="0" fillId="0" borderId="49" xfId="0" applyBorder="1"/>
    <xf numFmtId="0" fontId="0" fillId="0" borderId="50" xfId="0" applyBorder="1"/>
    <xf numFmtId="0" fontId="0" fillId="0" borderId="52" xfId="0" applyBorder="1"/>
    <xf numFmtId="0" fontId="0" fillId="0" borderId="53"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3" borderId="48" xfId="0" applyFill="1" applyBorder="1"/>
    <xf numFmtId="0" fontId="0" fillId="3" borderId="51" xfId="0" applyFill="1" applyBorder="1"/>
    <xf numFmtId="0" fontId="0" fillId="3" borderId="54" xfId="0" applyFill="1" applyBorder="1"/>
    <xf numFmtId="0" fontId="0" fillId="12" borderId="0" xfId="0" applyFill="1" applyAlignment="1">
      <alignment horizontal="center"/>
    </xf>
    <xf numFmtId="0" fontId="1" fillId="12" borderId="1" xfId="0" applyFont="1" applyFill="1" applyBorder="1" applyAlignment="1">
      <alignment horizontal="center"/>
    </xf>
    <xf numFmtId="0" fontId="0" fillId="2" borderId="58" xfId="0" applyFill="1" applyBorder="1" applyAlignment="1">
      <alignment horizontal="center"/>
    </xf>
    <xf numFmtId="0" fontId="0" fillId="4" borderId="1" xfId="0" applyFill="1" applyBorder="1" applyAlignment="1">
      <alignment horizontal="center"/>
    </xf>
    <xf numFmtId="0" fontId="0" fillId="6" borderId="1" xfId="0" applyFill="1" applyBorder="1" applyAlignment="1">
      <alignment horizontal="center"/>
    </xf>
    <xf numFmtId="0" fontId="0" fillId="0" borderId="0" xfId="0" applyAlignment="1">
      <alignment vertical="center"/>
    </xf>
    <xf numFmtId="0" fontId="0" fillId="13" borderId="0" xfId="0" applyFill="1" applyAlignment="1">
      <alignment horizontal="center"/>
    </xf>
    <xf numFmtId="0" fontId="2" fillId="13" borderId="0" xfId="0" applyFont="1" applyFill="1"/>
    <xf numFmtId="0" fontId="0" fillId="13" borderId="0" xfId="0" applyFill="1"/>
    <xf numFmtId="3" fontId="0" fillId="13" borderId="0" xfId="0" applyNumberFormat="1" applyFill="1"/>
    <xf numFmtId="0" fontId="0" fillId="13" borderId="31" xfId="0" applyFill="1" applyBorder="1" applyAlignment="1">
      <alignment horizontal="center"/>
    </xf>
    <xf numFmtId="3" fontId="0" fillId="13" borderId="0" xfId="0" applyNumberFormat="1" applyFill="1" applyAlignment="1">
      <alignment horizontal="center"/>
    </xf>
    <xf numFmtId="0" fontId="0" fillId="13" borderId="1" xfId="0" applyFill="1" applyBorder="1" applyAlignment="1">
      <alignment horizontal="center"/>
    </xf>
    <xf numFmtId="0" fontId="9" fillId="0" borderId="1" xfId="0" applyFont="1" applyBorder="1" applyAlignment="1">
      <alignment horizontal="center"/>
    </xf>
    <xf numFmtId="0" fontId="8" fillId="0" borderId="31" xfId="0" applyFont="1" applyBorder="1" applyAlignment="1">
      <alignment horizontal="center"/>
    </xf>
    <xf numFmtId="0" fontId="8" fillId="3" borderId="31" xfId="0" applyFont="1" applyFill="1" applyBorder="1" applyAlignment="1">
      <alignment horizontal="center"/>
    </xf>
    <xf numFmtId="3" fontId="8" fillId="0" borderId="31" xfId="0" applyNumberFormat="1" applyFont="1" applyBorder="1" applyAlignment="1">
      <alignment horizontal="center"/>
    </xf>
    <xf numFmtId="3" fontId="8" fillId="0" borderId="1" xfId="0" applyNumberFormat="1" applyFont="1" applyBorder="1" applyAlignment="1">
      <alignment horizontal="center"/>
    </xf>
    <xf numFmtId="0" fontId="18" fillId="0" borderId="0" xfId="1"/>
    <xf numFmtId="0" fontId="19" fillId="3" borderId="31" xfId="0" applyFont="1" applyFill="1" applyBorder="1" applyAlignment="1">
      <alignment horizontal="center"/>
    </xf>
    <xf numFmtId="0" fontId="19" fillId="3" borderId="1" xfId="0" applyFont="1" applyFill="1" applyBorder="1" applyAlignment="1">
      <alignment horizontal="center"/>
    </xf>
    <xf numFmtId="0" fontId="19" fillId="0" borderId="31" xfId="0" applyFont="1" applyBorder="1" applyAlignment="1">
      <alignment horizontal="center"/>
    </xf>
    <xf numFmtId="0" fontId="19" fillId="0" borderId="1" xfId="0" applyFont="1" applyBorder="1" applyAlignment="1">
      <alignment horizontal="center"/>
    </xf>
    <xf numFmtId="0" fontId="8" fillId="14" borderId="0" xfId="0" applyFont="1" applyFill="1"/>
    <xf numFmtId="0" fontId="15" fillId="0" borderId="0" xfId="0" applyFont="1"/>
  </cellXfs>
  <cellStyles count="2">
    <cellStyle name="Hyperlink" xfId="1" builtinId="8"/>
    <cellStyle name="Normal" xfId="0" builtinId="0"/>
  </cellStyles>
  <dxfs count="3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xdr:row>
      <xdr:rowOff>38101</xdr:rowOff>
    </xdr:from>
    <xdr:to>
      <xdr:col>5</xdr:col>
      <xdr:colOff>28575</xdr:colOff>
      <xdr:row>11</xdr:row>
      <xdr:rowOff>163617</xdr:rowOff>
    </xdr:to>
    <xdr:pic>
      <xdr:nvPicPr>
        <xdr:cNvPr id="2" name="Picture 1" descr="Image result for d&amp;d towns">
          <a:extLst>
            <a:ext uri="{FF2B5EF4-FFF2-40B4-BE49-F238E27FC236}">
              <a16:creationId xmlns:a16="http://schemas.microsoft.com/office/drawing/2014/main" id="{71508F6D-2685-4170-A9ED-2B29BC4FCA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66726"/>
          <a:ext cx="3686175" cy="1840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38100</xdr:colOff>
      <xdr:row>111</xdr:row>
      <xdr:rowOff>38101</xdr:rowOff>
    </xdr:from>
    <xdr:to>
      <xdr:col>4</xdr:col>
      <xdr:colOff>129129</xdr:colOff>
      <xdr:row>114</xdr:row>
      <xdr:rowOff>171451</xdr:rowOff>
    </xdr:to>
    <xdr:pic>
      <xdr:nvPicPr>
        <xdr:cNvPr id="2" name="Picture 1">
          <a:extLst>
            <a:ext uri="{FF2B5EF4-FFF2-40B4-BE49-F238E27FC236}">
              <a16:creationId xmlns:a16="http://schemas.microsoft.com/office/drawing/2014/main" id="{4A3CF68E-47DA-4EAA-A086-B37C3C5124C8}"/>
            </a:ext>
          </a:extLst>
        </xdr:cNvPr>
        <xdr:cNvPicPr>
          <a:picLocks noChangeAspect="1"/>
        </xdr:cNvPicPr>
      </xdr:nvPicPr>
      <xdr:blipFill>
        <a:blip xmlns:r="http://schemas.openxmlformats.org/officeDocument/2006/relationships" r:embed="rId1"/>
        <a:stretch>
          <a:fillRect/>
        </a:stretch>
      </xdr:blipFill>
      <xdr:spPr>
        <a:xfrm>
          <a:off x="2590800" y="21183601"/>
          <a:ext cx="700629" cy="7048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fantasynamegenerators.com/warhammer-dwarf-names.php" TargetMode="External"/><Relationship Id="rId3" Type="http://schemas.openxmlformats.org/officeDocument/2006/relationships/hyperlink" Target="https://www.fantasynamegenerators.com/pathfinder-dwarf-names.php" TargetMode="External"/><Relationship Id="rId7" Type="http://schemas.openxmlformats.org/officeDocument/2006/relationships/hyperlink" Target="https://www.fantasynamegenerators.com/dragonage-dwarf-names.php" TargetMode="External"/><Relationship Id="rId2" Type="http://schemas.openxmlformats.org/officeDocument/2006/relationships/hyperlink" Target="https://www.fantasynamegenerators.com/dwarf-names.php" TargetMode="External"/><Relationship Id="rId1" Type="http://schemas.openxmlformats.org/officeDocument/2006/relationships/hyperlink" Target="https://www.fantasynamegenerators.com/dnd-dwarf-names.php" TargetMode="External"/><Relationship Id="rId6" Type="http://schemas.openxmlformats.org/officeDocument/2006/relationships/hyperlink" Target="https://www.fantasynamegenerators.com/narnia-dwarf-names.php" TargetMode="External"/><Relationship Id="rId5" Type="http://schemas.openxmlformats.org/officeDocument/2006/relationships/hyperlink" Target="https://www.fantasynamegenerators.com/lotr-dwarf-names.php" TargetMode="External"/><Relationship Id="rId10" Type="http://schemas.openxmlformats.org/officeDocument/2006/relationships/printerSettings" Target="../printerSettings/printerSettings5.bin"/><Relationship Id="rId4" Type="http://schemas.openxmlformats.org/officeDocument/2006/relationships/hyperlink" Target="https://www.fantasynamegenerators.com/the-witcher-dwarf-names.php" TargetMode="External"/><Relationship Id="rId9" Type="http://schemas.openxmlformats.org/officeDocument/2006/relationships/hyperlink" Target="https://www.fantasynamegenerators.com/dwarven-city-names.ph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502"/>
  <sheetViews>
    <sheetView zoomScaleNormal="100" workbookViewId="0">
      <pane xSplit="8" ySplit="4" topLeftCell="I87" activePane="bottomRight" state="frozen"/>
      <selection activeCell="G462" sqref="G462"/>
      <selection pane="topRight" activeCell="G462" sqref="G462"/>
      <selection pane="bottomLeft" activeCell="G462" sqref="G462"/>
      <selection pane="bottomRight" activeCell="I51" sqref="I51"/>
    </sheetView>
  </sheetViews>
  <sheetFormatPr defaultRowHeight="15" x14ac:dyDescent="0.25"/>
  <cols>
    <col min="1" max="1" width="6" style="67" bestFit="1" customWidth="1"/>
    <col min="2" max="2" width="6" style="67" customWidth="1"/>
    <col min="3" max="4" width="8.5703125" style="67" customWidth="1"/>
    <col min="5" max="5" width="7.42578125" style="67" bestFit="1" customWidth="1"/>
    <col min="6" max="6" width="20.7109375" customWidth="1"/>
    <col min="7" max="7" width="24.85546875" bestFit="1" customWidth="1"/>
    <col min="8" max="8" width="27.28515625" bestFit="1" customWidth="1"/>
    <col min="9" max="9" width="25.5703125" style="67" bestFit="1" customWidth="1"/>
    <col min="10" max="10" width="25.28515625" style="67" bestFit="1" customWidth="1"/>
    <col min="11" max="11" width="12.140625" style="67" bestFit="1" customWidth="1"/>
    <col min="12" max="12" width="10.85546875" style="7" bestFit="1" customWidth="1"/>
    <col min="13" max="13" width="10.28515625" style="7" customWidth="1"/>
    <col min="14" max="14" width="9.85546875" style="7" bestFit="1" customWidth="1"/>
    <col min="15" max="15" width="7.42578125" customWidth="1"/>
    <col min="16" max="16" width="5.140625" bestFit="1" customWidth="1"/>
    <col min="17" max="17" width="5.140625" customWidth="1"/>
    <col min="18" max="18" width="1.7109375" customWidth="1"/>
    <col min="19" max="19" width="9.7109375" bestFit="1" customWidth="1"/>
    <col min="20" max="20" width="10.28515625" style="7" bestFit="1" customWidth="1"/>
    <col min="21" max="23" width="9.140625" style="7"/>
    <col min="26" max="26" width="6" bestFit="1" customWidth="1"/>
    <col min="27" max="27" width="7.42578125" bestFit="1" customWidth="1"/>
    <col min="34" max="34" width="5.85546875" bestFit="1" customWidth="1"/>
    <col min="37" max="37" width="7" bestFit="1" customWidth="1"/>
    <col min="39" max="39" width="4.42578125" bestFit="1" customWidth="1"/>
    <col min="40" max="40" width="8.85546875" bestFit="1" customWidth="1"/>
    <col min="41" max="41" width="8.140625" bestFit="1" customWidth="1"/>
    <col min="42" max="42" width="8.7109375" bestFit="1" customWidth="1"/>
    <col min="43" max="43" width="8.42578125" bestFit="1" customWidth="1"/>
    <col min="45" max="45" width="5.5703125" customWidth="1"/>
    <col min="46" max="46" width="7.85546875" bestFit="1" customWidth="1"/>
    <col min="47" max="47" width="9.42578125" bestFit="1" customWidth="1"/>
    <col min="48" max="48" width="4.5703125" bestFit="1" customWidth="1"/>
    <col min="52" max="52" width="5.7109375" bestFit="1" customWidth="1"/>
    <col min="54" max="54" width="12.28515625" bestFit="1" customWidth="1"/>
    <col min="55" max="55" width="5.28515625" bestFit="1" customWidth="1"/>
    <col min="56" max="56" width="3.85546875" bestFit="1" customWidth="1"/>
    <col min="57" max="57" width="12.7109375" bestFit="1" customWidth="1"/>
    <col min="58" max="58" width="9.28515625" bestFit="1" customWidth="1"/>
    <col min="59" max="59" width="7.140625" bestFit="1" customWidth="1"/>
    <col min="60" max="60" width="5.7109375" bestFit="1" customWidth="1"/>
    <col min="66" max="70" width="9.140625" style="67"/>
  </cols>
  <sheetData>
    <row r="1" spans="1:70" ht="18.75" x14ac:dyDescent="0.3">
      <c r="F1" s="1" t="s">
        <v>2295</v>
      </c>
      <c r="O1" s="67"/>
      <c r="P1" s="67"/>
      <c r="Q1" s="67"/>
      <c r="R1" s="67"/>
      <c r="S1" s="67"/>
      <c r="T1" s="106"/>
      <c r="U1" s="106"/>
      <c r="V1" s="106"/>
      <c r="W1" s="106"/>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row>
    <row r="2" spans="1:70" x14ac:dyDescent="0.25">
      <c r="A2" t="s">
        <v>2866</v>
      </c>
      <c r="F2" s="85" t="s">
        <v>126</v>
      </c>
      <c r="G2" s="85" t="s">
        <v>1</v>
      </c>
      <c r="H2" s="85" t="s">
        <v>0</v>
      </c>
      <c r="I2" s="85" t="s">
        <v>787</v>
      </c>
      <c r="J2" s="85" t="s">
        <v>1370</v>
      </c>
      <c r="K2" s="85" t="s">
        <v>2</v>
      </c>
      <c r="L2" s="104" t="s">
        <v>373</v>
      </c>
      <c r="M2" s="104" t="s">
        <v>4</v>
      </c>
      <c r="N2" s="104" t="s">
        <v>3</v>
      </c>
      <c r="O2" s="85" t="s">
        <v>2</v>
      </c>
      <c r="P2" s="85" t="s">
        <v>326</v>
      </c>
      <c r="Q2" s="85" t="s">
        <v>495</v>
      </c>
      <c r="R2" s="88"/>
      <c r="S2" s="88"/>
      <c r="T2" s="154" t="s">
        <v>464</v>
      </c>
      <c r="U2" s="154" t="s">
        <v>890</v>
      </c>
      <c r="V2" s="154" t="s">
        <v>173</v>
      </c>
      <c r="W2" s="154" t="s">
        <v>180</v>
      </c>
      <c r="X2" s="155" t="s">
        <v>318</v>
      </c>
      <c r="Y2" s="155" t="s">
        <v>463</v>
      </c>
      <c r="Z2" s="148" t="s">
        <v>171</v>
      </c>
      <c r="AA2" s="148" t="s">
        <v>314</v>
      </c>
      <c r="AB2" s="148" t="s">
        <v>315</v>
      </c>
      <c r="AC2" s="148" t="s">
        <v>319</v>
      </c>
      <c r="AD2" s="148" t="s">
        <v>316</v>
      </c>
      <c r="AE2" s="148" t="s">
        <v>325</v>
      </c>
      <c r="AF2" s="148" t="s">
        <v>862</v>
      </c>
      <c r="AG2" s="148" t="s">
        <v>380</v>
      </c>
      <c r="AH2" s="148" t="s">
        <v>381</v>
      </c>
      <c r="AI2" s="148" t="s">
        <v>409</v>
      </c>
      <c r="AJ2" s="148" t="s">
        <v>382</v>
      </c>
      <c r="AK2" s="148" t="s">
        <v>443</v>
      </c>
      <c r="AL2" s="148" t="s">
        <v>413</v>
      </c>
      <c r="AM2" s="148" t="s">
        <v>457</v>
      </c>
      <c r="AN2" s="148" t="s">
        <v>479</v>
      </c>
      <c r="AO2" s="148" t="s">
        <v>482</v>
      </c>
      <c r="AP2" s="148" t="s">
        <v>478</v>
      </c>
      <c r="AQ2" s="148" t="s">
        <v>455</v>
      </c>
      <c r="AR2" s="148" t="s">
        <v>414</v>
      </c>
      <c r="AS2" s="148" t="s">
        <v>491</v>
      </c>
      <c r="AT2" s="148" t="s">
        <v>497</v>
      </c>
      <c r="AU2" s="148" t="s">
        <v>498</v>
      </c>
      <c r="AV2" s="150" t="s">
        <v>174</v>
      </c>
      <c r="AW2" s="150" t="s">
        <v>175</v>
      </c>
      <c r="AX2" s="150" t="s">
        <v>317</v>
      </c>
      <c r="AY2" s="150" t="s">
        <v>410</v>
      </c>
      <c r="AZ2" s="150" t="s">
        <v>453</v>
      </c>
      <c r="BA2" s="150" t="s">
        <v>385</v>
      </c>
      <c r="BB2" s="150" t="s">
        <v>480</v>
      </c>
      <c r="BC2" s="150" t="s">
        <v>481</v>
      </c>
      <c r="BD2" s="150" t="s">
        <v>483</v>
      </c>
      <c r="BE2" s="150" t="s">
        <v>503</v>
      </c>
      <c r="BF2" s="150" t="s">
        <v>504</v>
      </c>
      <c r="BG2" s="152" t="s">
        <v>489</v>
      </c>
      <c r="BH2" s="152" t="s">
        <v>490</v>
      </c>
      <c r="BI2" s="152" t="s">
        <v>181</v>
      </c>
      <c r="BJ2" s="152" t="s">
        <v>177</v>
      </c>
      <c r="BK2" s="152" t="s">
        <v>176</v>
      </c>
      <c r="BL2" s="152" t="s">
        <v>178</v>
      </c>
      <c r="BM2" s="152" t="s">
        <v>179</v>
      </c>
      <c r="BN2" s="207"/>
      <c r="BO2" s="207"/>
      <c r="BP2" s="208" t="s">
        <v>2475</v>
      </c>
      <c r="BQ2" s="207"/>
      <c r="BR2" s="207"/>
    </row>
    <row r="3" spans="1:70" x14ac:dyDescent="0.25">
      <c r="F3" s="85"/>
      <c r="G3" s="85"/>
      <c r="H3" s="85"/>
      <c r="I3" s="85"/>
      <c r="J3" s="85" t="s">
        <v>2353</v>
      </c>
      <c r="K3" s="85"/>
      <c r="L3" s="104"/>
      <c r="M3" s="104"/>
      <c r="N3" s="104"/>
      <c r="O3" s="85"/>
      <c r="P3" s="90"/>
      <c r="Q3" s="90"/>
      <c r="R3" s="91"/>
      <c r="S3" s="131" t="s">
        <v>868</v>
      </c>
      <c r="T3" s="156"/>
      <c r="U3" s="156"/>
      <c r="V3" s="156"/>
      <c r="W3" s="156"/>
      <c r="X3" s="157"/>
      <c r="Y3" s="157"/>
      <c r="Z3" s="149"/>
      <c r="AA3" s="149"/>
      <c r="AB3" s="149"/>
      <c r="AC3" s="149"/>
      <c r="AD3" s="149"/>
      <c r="AE3" s="149"/>
      <c r="AF3" s="149"/>
      <c r="AG3" s="149"/>
      <c r="AH3" s="149"/>
      <c r="AI3" s="149"/>
      <c r="AJ3" s="149"/>
      <c r="AK3" s="149"/>
      <c r="AL3" s="149"/>
      <c r="AM3" s="149"/>
      <c r="AN3" s="149"/>
      <c r="AO3" s="149"/>
      <c r="AP3" s="149"/>
      <c r="AQ3" s="149"/>
      <c r="AR3" s="149"/>
      <c r="AS3" s="149"/>
      <c r="AT3" s="149"/>
      <c r="AU3" s="149"/>
      <c r="AV3" s="151"/>
      <c r="AW3" s="151"/>
      <c r="AX3" s="151"/>
      <c r="AY3" s="151"/>
      <c r="AZ3" s="151"/>
      <c r="BA3" s="151"/>
      <c r="BB3" s="151"/>
      <c r="BC3" s="151"/>
      <c r="BD3" s="151"/>
      <c r="BE3" s="151"/>
      <c r="BF3" s="151"/>
      <c r="BG3" s="153"/>
      <c r="BH3" s="153"/>
      <c r="BI3" s="153"/>
      <c r="BJ3" s="153"/>
      <c r="BK3" s="153"/>
      <c r="BL3" s="153"/>
      <c r="BM3" s="153"/>
      <c r="BN3" s="207" t="s">
        <v>1726</v>
      </c>
      <c r="BO3" s="207" t="s">
        <v>2476</v>
      </c>
      <c r="BP3" s="207" t="s">
        <v>2477</v>
      </c>
      <c r="BQ3" s="207" t="s">
        <v>2478</v>
      </c>
      <c r="BR3" s="207" t="s">
        <v>2479</v>
      </c>
    </row>
    <row r="4" spans="1:70" x14ac:dyDescent="0.25">
      <c r="A4" s="67" t="s">
        <v>2013</v>
      </c>
      <c r="B4" s="67" t="s">
        <v>2401</v>
      </c>
      <c r="C4" s="67" t="s">
        <v>2402</v>
      </c>
      <c r="D4" s="67" t="s">
        <v>2865</v>
      </c>
      <c r="E4" s="67" t="s">
        <v>2012</v>
      </c>
      <c r="F4" s="85"/>
      <c r="G4" s="85"/>
      <c r="H4" s="85"/>
      <c r="I4" s="85"/>
      <c r="J4" s="85" t="s">
        <v>2354</v>
      </c>
      <c r="K4" s="85"/>
      <c r="L4" s="104"/>
      <c r="M4" s="104"/>
      <c r="N4" s="104"/>
      <c r="O4" s="85"/>
      <c r="P4" s="90"/>
      <c r="Q4" s="90"/>
      <c r="R4" s="91"/>
      <c r="S4" s="131" t="s">
        <v>867</v>
      </c>
      <c r="T4" s="132">
        <f t="shared" ref="T4:BM4" si="0">SUM(T6:T357)</f>
        <v>38</v>
      </c>
      <c r="U4" s="132">
        <f t="shared" si="0"/>
        <v>22</v>
      </c>
      <c r="V4" s="132">
        <f t="shared" si="0"/>
        <v>19</v>
      </c>
      <c r="W4" s="132">
        <f t="shared" si="0"/>
        <v>21</v>
      </c>
      <c r="X4" s="131">
        <f t="shared" si="0"/>
        <v>20</v>
      </c>
      <c r="Y4" s="131">
        <f t="shared" si="0"/>
        <v>4</v>
      </c>
      <c r="Z4" s="131">
        <f t="shared" si="0"/>
        <v>33</v>
      </c>
      <c r="AA4" s="131">
        <f t="shared" si="0"/>
        <v>27</v>
      </c>
      <c r="AB4" s="131">
        <f t="shared" si="0"/>
        <v>27</v>
      </c>
      <c r="AC4" s="131">
        <f t="shared" si="0"/>
        <v>37</v>
      </c>
      <c r="AD4" s="131">
        <f t="shared" si="0"/>
        <v>12</v>
      </c>
      <c r="AE4" s="131">
        <f t="shared" si="0"/>
        <v>14</v>
      </c>
      <c r="AF4" s="131">
        <f t="shared" si="0"/>
        <v>29</v>
      </c>
      <c r="AG4" s="131">
        <f t="shared" si="0"/>
        <v>14</v>
      </c>
      <c r="AH4" s="131">
        <f t="shared" si="0"/>
        <v>21</v>
      </c>
      <c r="AI4" s="131">
        <f t="shared" si="0"/>
        <v>10</v>
      </c>
      <c r="AJ4" s="131">
        <f t="shared" si="0"/>
        <v>8</v>
      </c>
      <c r="AK4" s="131">
        <f t="shared" si="0"/>
        <v>13</v>
      </c>
      <c r="AL4" s="131">
        <f t="shared" si="0"/>
        <v>20</v>
      </c>
      <c r="AM4" s="131">
        <f t="shared" si="0"/>
        <v>10</v>
      </c>
      <c r="AN4" s="131">
        <f t="shared" si="0"/>
        <v>8</v>
      </c>
      <c r="AO4" s="131">
        <f t="shared" si="0"/>
        <v>7</v>
      </c>
      <c r="AP4" s="131">
        <f t="shared" si="0"/>
        <v>8</v>
      </c>
      <c r="AQ4" s="131">
        <f t="shared" si="0"/>
        <v>12</v>
      </c>
      <c r="AR4" s="131">
        <f t="shared" si="0"/>
        <v>11</v>
      </c>
      <c r="AS4" s="131">
        <f t="shared" si="0"/>
        <v>18</v>
      </c>
      <c r="AT4" s="131">
        <f t="shared" si="0"/>
        <v>8</v>
      </c>
      <c r="AU4" s="131">
        <f t="shared" si="0"/>
        <v>16</v>
      </c>
      <c r="AV4" s="131">
        <f t="shared" si="0"/>
        <v>21</v>
      </c>
      <c r="AW4" s="131">
        <f t="shared" si="0"/>
        <v>28</v>
      </c>
      <c r="AX4" s="131">
        <f t="shared" si="0"/>
        <v>14</v>
      </c>
      <c r="AY4" s="131">
        <f t="shared" si="0"/>
        <v>24</v>
      </c>
      <c r="AZ4" s="131">
        <f t="shared" si="0"/>
        <v>17</v>
      </c>
      <c r="BA4" s="131">
        <f t="shared" si="0"/>
        <v>7</v>
      </c>
      <c r="BB4" s="131">
        <f t="shared" si="0"/>
        <v>6</v>
      </c>
      <c r="BC4" s="131">
        <f t="shared" si="0"/>
        <v>10</v>
      </c>
      <c r="BD4" s="131">
        <f t="shared" si="0"/>
        <v>12</v>
      </c>
      <c r="BE4" s="131">
        <f t="shared" si="0"/>
        <v>6</v>
      </c>
      <c r="BF4" s="131">
        <f t="shared" si="0"/>
        <v>8</v>
      </c>
      <c r="BG4" s="131">
        <f t="shared" si="0"/>
        <v>7</v>
      </c>
      <c r="BH4" s="131">
        <f t="shared" si="0"/>
        <v>10</v>
      </c>
      <c r="BI4" s="131">
        <f t="shared" si="0"/>
        <v>11</v>
      </c>
      <c r="BJ4" s="131">
        <f t="shared" si="0"/>
        <v>19</v>
      </c>
      <c r="BK4" s="131">
        <f t="shared" si="0"/>
        <v>14</v>
      </c>
      <c r="BL4" s="131">
        <f t="shared" si="0"/>
        <v>11</v>
      </c>
      <c r="BM4" s="209">
        <f t="shared" si="0"/>
        <v>18</v>
      </c>
      <c r="BN4" s="68"/>
      <c r="BO4" s="68"/>
      <c r="BP4" s="68"/>
      <c r="BQ4" s="68"/>
      <c r="BR4" s="68"/>
    </row>
    <row r="5" spans="1:70" s="116" customFormat="1" ht="18.75" x14ac:dyDescent="0.3">
      <c r="A5" s="118"/>
      <c r="B5" s="118"/>
      <c r="C5" s="118"/>
      <c r="D5" s="118"/>
      <c r="E5" s="118"/>
      <c r="F5" s="115" t="s">
        <v>603</v>
      </c>
      <c r="I5" s="118"/>
      <c r="J5" s="118"/>
      <c r="K5" s="118"/>
      <c r="L5" s="117"/>
      <c r="M5" s="117"/>
      <c r="N5" s="117"/>
      <c r="O5" s="118"/>
      <c r="P5" s="119"/>
      <c r="Q5" s="119"/>
      <c r="R5" s="119"/>
      <c r="S5" s="118"/>
      <c r="T5" s="120"/>
      <c r="U5" s="120"/>
      <c r="V5" s="120"/>
      <c r="W5" s="120"/>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210"/>
      <c r="BO5" s="210"/>
      <c r="BP5" s="210"/>
      <c r="BQ5" s="210"/>
      <c r="BR5" s="210"/>
    </row>
    <row r="6" spans="1:70" x14ac:dyDescent="0.25">
      <c r="A6" s="67">
        <v>1</v>
      </c>
      <c r="B6" s="67" t="s">
        <v>743</v>
      </c>
      <c r="C6" s="67" t="s">
        <v>743</v>
      </c>
      <c r="E6" s="67" t="s">
        <v>743</v>
      </c>
      <c r="F6" s="2" t="s">
        <v>72</v>
      </c>
      <c r="G6" s="2" t="s">
        <v>65</v>
      </c>
      <c r="H6" s="2" t="s">
        <v>83</v>
      </c>
      <c r="I6" s="68" t="s">
        <v>833</v>
      </c>
      <c r="J6" s="68" t="s">
        <v>1368</v>
      </c>
      <c r="K6" s="68" t="s">
        <v>12</v>
      </c>
      <c r="L6" s="3">
        <v>2000</v>
      </c>
      <c r="M6" s="3">
        <v>20</v>
      </c>
      <c r="N6" s="3">
        <v>100</v>
      </c>
      <c r="O6" s="68">
        <v>4</v>
      </c>
      <c r="P6" s="84">
        <f t="shared" ref="P6:P37" si="1">SUM(R6:BM6)</f>
        <v>3</v>
      </c>
      <c r="Q6" s="84">
        <f>O6-P6</f>
        <v>1</v>
      </c>
      <c r="R6" s="87"/>
      <c r="S6" s="87"/>
      <c r="T6" s="107"/>
      <c r="U6" s="108"/>
      <c r="V6" s="108"/>
      <c r="W6" s="108"/>
      <c r="X6" s="68"/>
      <c r="Y6" s="68"/>
      <c r="Z6" s="84"/>
      <c r="AA6" s="68">
        <v>1</v>
      </c>
      <c r="AB6" s="68"/>
      <c r="AC6" s="68">
        <v>1</v>
      </c>
      <c r="AD6" s="68"/>
      <c r="AE6" s="68"/>
      <c r="AF6" s="84"/>
      <c r="AG6" s="84"/>
      <c r="AH6" s="84"/>
      <c r="AI6" s="84"/>
      <c r="AJ6" s="84"/>
      <c r="AK6" s="84"/>
      <c r="AL6" s="84"/>
      <c r="AM6" s="68"/>
      <c r="AN6" s="84"/>
      <c r="AO6" s="84"/>
      <c r="AP6" s="84"/>
      <c r="AQ6" s="68"/>
      <c r="AR6" s="84"/>
      <c r="AS6" s="84"/>
      <c r="AT6" s="84"/>
      <c r="AU6" s="84"/>
      <c r="AV6" s="68"/>
      <c r="AW6" s="68"/>
      <c r="AX6" s="68"/>
      <c r="AY6" s="84"/>
      <c r="AZ6" s="68"/>
      <c r="BA6" s="68"/>
      <c r="BB6" s="84"/>
      <c r="BC6" s="84"/>
      <c r="BD6" s="84"/>
      <c r="BE6" s="84"/>
      <c r="BF6" s="84"/>
      <c r="BG6" s="84"/>
      <c r="BH6" s="84"/>
      <c r="BI6" s="68"/>
      <c r="BJ6" s="68"/>
      <c r="BK6" s="68">
        <v>1</v>
      </c>
      <c r="BL6" s="68"/>
      <c r="BM6" s="84"/>
      <c r="BN6" s="68"/>
      <c r="BO6" s="68"/>
      <c r="BP6" s="68"/>
      <c r="BQ6" s="68"/>
      <c r="BR6" s="68"/>
    </row>
    <row r="7" spans="1:70" x14ac:dyDescent="0.25">
      <c r="A7" s="67">
        <v>1</v>
      </c>
      <c r="E7" s="67" t="s">
        <v>743</v>
      </c>
      <c r="F7" s="2" t="s">
        <v>72</v>
      </c>
      <c r="G7" s="2" t="s">
        <v>65</v>
      </c>
      <c r="H7" s="2" t="s">
        <v>127</v>
      </c>
      <c r="I7" s="68" t="s">
        <v>2045</v>
      </c>
      <c r="J7" s="68" t="s">
        <v>1382</v>
      </c>
      <c r="K7" s="68" t="s">
        <v>12</v>
      </c>
      <c r="L7" s="3">
        <v>2000</v>
      </c>
      <c r="M7" s="3">
        <v>20</v>
      </c>
      <c r="N7" s="3">
        <v>100</v>
      </c>
      <c r="O7" s="68">
        <v>4</v>
      </c>
      <c r="P7" s="84">
        <f t="shared" si="1"/>
        <v>3</v>
      </c>
      <c r="Q7" s="84">
        <f t="shared" ref="Q7:Q74" si="2">O7-P7</f>
        <v>1</v>
      </c>
      <c r="R7" s="87"/>
      <c r="S7" s="87"/>
      <c r="T7" s="107"/>
      <c r="U7" s="108"/>
      <c r="V7" s="108"/>
      <c r="W7" s="108"/>
      <c r="X7" s="68"/>
      <c r="Y7" s="68"/>
      <c r="Z7" s="84"/>
      <c r="AA7" s="68"/>
      <c r="AB7" s="68">
        <v>1</v>
      </c>
      <c r="AC7" s="68"/>
      <c r="AD7" s="68"/>
      <c r="AE7" s="68"/>
      <c r="AF7" s="84"/>
      <c r="AG7" s="84"/>
      <c r="AH7" s="84"/>
      <c r="AI7" s="84"/>
      <c r="AJ7" s="84"/>
      <c r="AK7" s="84"/>
      <c r="AL7" s="84"/>
      <c r="AM7" s="68"/>
      <c r="AN7" s="84"/>
      <c r="AO7" s="84"/>
      <c r="AP7" s="84"/>
      <c r="AQ7" s="68"/>
      <c r="AR7" s="84"/>
      <c r="AS7" s="84"/>
      <c r="AT7" s="84"/>
      <c r="AU7" s="84"/>
      <c r="AV7" s="68"/>
      <c r="AW7" s="68">
        <v>1</v>
      </c>
      <c r="AX7" s="68"/>
      <c r="AY7" s="84"/>
      <c r="AZ7" s="68"/>
      <c r="BA7" s="68"/>
      <c r="BB7" s="84"/>
      <c r="BC7" s="84"/>
      <c r="BD7" s="84"/>
      <c r="BE7" s="84"/>
      <c r="BF7" s="84"/>
      <c r="BG7" s="84"/>
      <c r="BH7" s="84"/>
      <c r="BI7" s="68">
        <v>1</v>
      </c>
      <c r="BJ7" s="68"/>
      <c r="BK7" s="68"/>
      <c r="BL7" s="68"/>
      <c r="BM7" s="84"/>
      <c r="BN7" s="68"/>
      <c r="BO7" s="68"/>
      <c r="BP7" s="68"/>
      <c r="BQ7" s="68"/>
      <c r="BR7" s="68"/>
    </row>
    <row r="8" spans="1:70" x14ac:dyDescent="0.25">
      <c r="A8" s="67">
        <v>1</v>
      </c>
      <c r="E8" s="67" t="s">
        <v>743</v>
      </c>
      <c r="F8" s="2" t="s">
        <v>72</v>
      </c>
      <c r="G8" s="2" t="s">
        <v>711</v>
      </c>
      <c r="H8" s="2" t="s">
        <v>86</v>
      </c>
      <c r="I8" s="67" t="s">
        <v>1805</v>
      </c>
      <c r="J8" s="68" t="s">
        <v>1813</v>
      </c>
      <c r="K8" s="68" t="s">
        <v>10</v>
      </c>
      <c r="L8" s="3">
        <v>25000</v>
      </c>
      <c r="M8" s="3">
        <v>250</v>
      </c>
      <c r="N8" s="3">
        <v>1250</v>
      </c>
      <c r="O8" s="68">
        <v>7</v>
      </c>
      <c r="P8" s="84">
        <f t="shared" si="1"/>
        <v>5</v>
      </c>
      <c r="Q8" s="84">
        <f>O8-P8</f>
        <v>2</v>
      </c>
      <c r="R8" s="87"/>
      <c r="S8" s="87"/>
      <c r="T8" s="107">
        <v>1</v>
      </c>
      <c r="U8" s="108"/>
      <c r="V8" s="108"/>
      <c r="W8" s="108"/>
      <c r="X8" s="68">
        <v>1</v>
      </c>
      <c r="Y8" s="68"/>
      <c r="Z8" s="84"/>
      <c r="AA8" s="68"/>
      <c r="AB8" s="68"/>
      <c r="AC8" s="68">
        <v>1</v>
      </c>
      <c r="AD8" s="68"/>
      <c r="AE8" s="68"/>
      <c r="AF8" s="84"/>
      <c r="AG8" s="84"/>
      <c r="AH8" s="84">
        <v>1</v>
      </c>
      <c r="AI8" s="84"/>
      <c r="AJ8" s="84"/>
      <c r="AK8" s="84"/>
      <c r="AL8" s="84"/>
      <c r="AM8" s="68"/>
      <c r="AN8" s="84"/>
      <c r="AO8" s="84"/>
      <c r="AP8" s="84"/>
      <c r="AQ8" s="68"/>
      <c r="AR8" s="84"/>
      <c r="AS8" s="84"/>
      <c r="AT8" s="84"/>
      <c r="AU8" s="84"/>
      <c r="AV8" s="68"/>
      <c r="AW8" s="68"/>
      <c r="AX8" s="68"/>
      <c r="AY8" s="84"/>
      <c r="AZ8" s="68"/>
      <c r="BA8" s="68"/>
      <c r="BB8" s="84"/>
      <c r="BC8" s="84"/>
      <c r="BD8" s="84"/>
      <c r="BE8" s="84"/>
      <c r="BF8" s="84"/>
      <c r="BG8" s="84">
        <v>1</v>
      </c>
      <c r="BH8" s="84"/>
      <c r="BI8" s="68"/>
      <c r="BJ8" s="68"/>
      <c r="BK8" s="68"/>
      <c r="BL8" s="68"/>
      <c r="BM8" s="84"/>
      <c r="BN8" s="68"/>
      <c r="BO8" s="68"/>
      <c r="BP8" s="68"/>
      <c r="BQ8" s="68"/>
      <c r="BR8" s="68"/>
    </row>
    <row r="9" spans="1:70" x14ac:dyDescent="0.25">
      <c r="A9" s="67">
        <v>1</v>
      </c>
      <c r="E9" s="67" t="s">
        <v>743</v>
      </c>
      <c r="F9" s="2" t="s">
        <v>72</v>
      </c>
      <c r="G9" s="2" t="s">
        <v>711</v>
      </c>
      <c r="H9" s="2" t="s">
        <v>82</v>
      </c>
      <c r="I9" s="68" t="s">
        <v>828</v>
      </c>
      <c r="J9" s="68" t="s">
        <v>1764</v>
      </c>
      <c r="K9" s="68" t="s">
        <v>12</v>
      </c>
      <c r="L9" s="3">
        <v>2000</v>
      </c>
      <c r="M9" s="3">
        <v>20</v>
      </c>
      <c r="N9" s="3">
        <v>100</v>
      </c>
      <c r="O9" s="68">
        <v>4</v>
      </c>
      <c r="P9" s="84">
        <f t="shared" si="1"/>
        <v>3</v>
      </c>
      <c r="Q9" s="84">
        <f t="shared" si="2"/>
        <v>1</v>
      </c>
      <c r="R9" s="87"/>
      <c r="S9" s="87"/>
      <c r="T9" s="107"/>
      <c r="U9" s="108"/>
      <c r="V9" s="108"/>
      <c r="W9" s="108"/>
      <c r="X9" s="68"/>
      <c r="Y9" s="68"/>
      <c r="Z9" s="84"/>
      <c r="AA9" s="68"/>
      <c r="AB9" s="68"/>
      <c r="AC9" s="68">
        <v>1</v>
      </c>
      <c r="AD9" s="68"/>
      <c r="AE9" s="68"/>
      <c r="AF9" s="84"/>
      <c r="AG9" s="84"/>
      <c r="AH9" s="84"/>
      <c r="AI9" s="84"/>
      <c r="AJ9" s="84"/>
      <c r="AK9" s="84"/>
      <c r="AL9" s="84"/>
      <c r="AM9" s="68"/>
      <c r="AN9" s="84"/>
      <c r="AO9" s="84"/>
      <c r="AP9" s="84"/>
      <c r="AQ9" s="68"/>
      <c r="AR9" s="84"/>
      <c r="AS9" s="84"/>
      <c r="AT9" s="84"/>
      <c r="AU9" s="84"/>
      <c r="AV9" s="68"/>
      <c r="AW9" s="68"/>
      <c r="AX9" s="68"/>
      <c r="AY9" s="84"/>
      <c r="AZ9" s="68"/>
      <c r="BA9" s="68"/>
      <c r="BB9" s="84"/>
      <c r="BC9" s="84">
        <v>1</v>
      </c>
      <c r="BD9" s="84"/>
      <c r="BE9" s="84"/>
      <c r="BF9" s="84"/>
      <c r="BG9" s="84">
        <v>1</v>
      </c>
      <c r="BH9" s="84"/>
      <c r="BI9" s="68"/>
      <c r="BJ9" s="68"/>
      <c r="BK9" s="68"/>
      <c r="BL9" s="68"/>
      <c r="BM9" s="84"/>
      <c r="BN9" s="68"/>
      <c r="BO9" s="68"/>
      <c r="BP9" s="68"/>
      <c r="BQ9" s="68"/>
      <c r="BR9" s="68"/>
    </row>
    <row r="10" spans="1:70" x14ac:dyDescent="0.25">
      <c r="A10" s="67">
        <v>1</v>
      </c>
      <c r="E10" s="67" t="s">
        <v>743</v>
      </c>
      <c r="F10" s="2" t="s">
        <v>72</v>
      </c>
      <c r="G10" s="2" t="s">
        <v>711</v>
      </c>
      <c r="H10" s="2" t="s">
        <v>81</v>
      </c>
      <c r="I10" s="67" t="s">
        <v>1809</v>
      </c>
      <c r="J10" s="68" t="s">
        <v>1810</v>
      </c>
      <c r="K10" s="68" t="s">
        <v>12</v>
      </c>
      <c r="L10" s="3">
        <v>2000</v>
      </c>
      <c r="M10" s="3">
        <v>20</v>
      </c>
      <c r="N10" s="3">
        <v>100</v>
      </c>
      <c r="O10" s="68">
        <v>4</v>
      </c>
      <c r="P10" s="84">
        <f t="shared" si="1"/>
        <v>3</v>
      </c>
      <c r="Q10" s="84">
        <f t="shared" si="2"/>
        <v>1</v>
      </c>
      <c r="R10" s="87"/>
      <c r="S10" s="87"/>
      <c r="T10" s="107"/>
      <c r="U10" s="108"/>
      <c r="V10" s="108"/>
      <c r="W10" s="108"/>
      <c r="X10" s="68"/>
      <c r="Y10" s="68"/>
      <c r="Z10" s="84"/>
      <c r="AA10" s="68"/>
      <c r="AB10" s="68"/>
      <c r="AC10" s="68"/>
      <c r="AD10" s="68"/>
      <c r="AE10" s="68"/>
      <c r="AF10" s="84"/>
      <c r="AG10" s="84"/>
      <c r="AH10" s="84"/>
      <c r="AI10" s="84"/>
      <c r="AJ10" s="84"/>
      <c r="AK10" s="84"/>
      <c r="AL10" s="84"/>
      <c r="AM10" s="68"/>
      <c r="AN10" s="84"/>
      <c r="AO10" s="84"/>
      <c r="AP10" s="84"/>
      <c r="AQ10" s="68"/>
      <c r="AR10" s="84"/>
      <c r="AS10" s="84"/>
      <c r="AT10" s="84"/>
      <c r="AU10" s="84"/>
      <c r="AV10" s="68"/>
      <c r="AW10" s="68"/>
      <c r="AX10" s="68"/>
      <c r="AY10" s="84"/>
      <c r="AZ10" s="68"/>
      <c r="BA10" s="68"/>
      <c r="BB10" s="84"/>
      <c r="BC10" s="84">
        <v>1</v>
      </c>
      <c r="BD10" s="84">
        <v>1</v>
      </c>
      <c r="BE10" s="84"/>
      <c r="BF10" s="84"/>
      <c r="BG10" s="84">
        <v>1</v>
      </c>
      <c r="BH10" s="84"/>
      <c r="BI10" s="68"/>
      <c r="BJ10" s="68"/>
      <c r="BK10" s="68"/>
      <c r="BL10" s="68"/>
      <c r="BM10" s="84"/>
      <c r="BN10" s="68"/>
      <c r="BO10" s="68"/>
      <c r="BP10" s="68"/>
      <c r="BQ10" s="68"/>
      <c r="BR10" s="68"/>
    </row>
    <row r="11" spans="1:70" x14ac:dyDescent="0.25">
      <c r="A11" s="67">
        <v>1</v>
      </c>
      <c r="E11" s="67" t="s">
        <v>743</v>
      </c>
      <c r="F11" s="2" t="s">
        <v>72</v>
      </c>
      <c r="G11" s="2" t="s">
        <v>711</v>
      </c>
      <c r="H11" s="2" t="s">
        <v>80</v>
      </c>
      <c r="I11" s="68" t="s">
        <v>831</v>
      </c>
      <c r="J11" s="67" t="s">
        <v>1382</v>
      </c>
      <c r="K11" s="68" t="s">
        <v>12</v>
      </c>
      <c r="L11" s="3">
        <v>2000</v>
      </c>
      <c r="M11" s="3">
        <v>20</v>
      </c>
      <c r="N11" s="3">
        <v>100</v>
      </c>
      <c r="O11" s="68">
        <v>4</v>
      </c>
      <c r="P11" s="84">
        <f t="shared" si="1"/>
        <v>3</v>
      </c>
      <c r="Q11" s="84">
        <f t="shared" si="2"/>
        <v>1</v>
      </c>
      <c r="R11" s="87"/>
      <c r="S11" s="87"/>
      <c r="T11" s="107"/>
      <c r="U11" s="108"/>
      <c r="V11" s="108"/>
      <c r="W11" s="108"/>
      <c r="X11" s="68"/>
      <c r="Y11" s="68"/>
      <c r="Z11" s="84"/>
      <c r="AA11" s="68"/>
      <c r="AB11" s="68"/>
      <c r="AC11" s="68"/>
      <c r="AD11" s="68"/>
      <c r="AE11" s="68"/>
      <c r="AF11" s="84"/>
      <c r="AG11" s="84"/>
      <c r="AH11" s="84"/>
      <c r="AI11" s="84"/>
      <c r="AJ11" s="84"/>
      <c r="AK11" s="84"/>
      <c r="AL11" s="84"/>
      <c r="AM11" s="68"/>
      <c r="AN11" s="84"/>
      <c r="AO11" s="84"/>
      <c r="AP11" s="84"/>
      <c r="AQ11" s="68"/>
      <c r="AR11" s="84"/>
      <c r="AS11" s="84"/>
      <c r="AT11" s="84"/>
      <c r="AU11" s="84"/>
      <c r="AV11" s="68">
        <v>1</v>
      </c>
      <c r="AW11" s="68">
        <v>1</v>
      </c>
      <c r="AX11" s="68"/>
      <c r="AY11" s="84"/>
      <c r="AZ11" s="68">
        <v>1</v>
      </c>
      <c r="BA11" s="68"/>
      <c r="BB11" s="84"/>
      <c r="BC11" s="84"/>
      <c r="BD11" s="84"/>
      <c r="BE11" s="84"/>
      <c r="BF11" s="84"/>
      <c r="BG11" s="84"/>
      <c r="BH11" s="84"/>
      <c r="BI11" s="68"/>
      <c r="BJ11" s="68"/>
      <c r="BK11" s="68"/>
      <c r="BL11" s="68"/>
      <c r="BM11" s="84"/>
      <c r="BN11" s="68"/>
      <c r="BO11" s="68"/>
      <c r="BP11" s="68"/>
      <c r="BQ11" s="68"/>
      <c r="BR11" s="68"/>
    </row>
    <row r="12" spans="1:70" x14ac:dyDescent="0.25">
      <c r="A12" s="67">
        <v>1</v>
      </c>
      <c r="E12" s="67" t="s">
        <v>743</v>
      </c>
      <c r="F12" s="2" t="s">
        <v>72</v>
      </c>
      <c r="G12" s="2" t="s">
        <v>2042</v>
      </c>
      <c r="H12" s="89" t="s">
        <v>85</v>
      </c>
      <c r="I12" s="68" t="s">
        <v>830</v>
      </c>
      <c r="J12" s="68" t="s">
        <v>1804</v>
      </c>
      <c r="K12" s="68" t="s">
        <v>15</v>
      </c>
      <c r="L12" s="3">
        <v>50000</v>
      </c>
      <c r="M12" s="3">
        <v>500</v>
      </c>
      <c r="N12" s="3">
        <v>2500</v>
      </c>
      <c r="O12" s="68">
        <v>8</v>
      </c>
      <c r="P12" s="84">
        <f t="shared" si="1"/>
        <v>6</v>
      </c>
      <c r="Q12" s="84">
        <f>O12-P12</f>
        <v>2</v>
      </c>
      <c r="R12" s="87"/>
      <c r="S12" s="87"/>
      <c r="T12" s="107"/>
      <c r="U12" s="108"/>
      <c r="V12" s="108"/>
      <c r="W12" s="108">
        <v>1</v>
      </c>
      <c r="X12" s="68">
        <v>1</v>
      </c>
      <c r="Y12" s="68"/>
      <c r="Z12" s="84"/>
      <c r="AA12" s="68"/>
      <c r="AB12" s="68"/>
      <c r="AC12" s="68">
        <v>1</v>
      </c>
      <c r="AD12" s="68"/>
      <c r="AE12" s="68"/>
      <c r="AF12" s="84"/>
      <c r="AG12" s="84"/>
      <c r="AH12" s="84">
        <v>1</v>
      </c>
      <c r="AI12" s="84"/>
      <c r="AJ12" s="84"/>
      <c r="AK12" s="84"/>
      <c r="AL12" s="84"/>
      <c r="AM12" s="68"/>
      <c r="AN12" s="84"/>
      <c r="AO12" s="84"/>
      <c r="AP12" s="84"/>
      <c r="AQ12" s="68"/>
      <c r="AR12" s="84"/>
      <c r="AS12" s="84"/>
      <c r="AT12" s="84"/>
      <c r="AU12" s="84"/>
      <c r="AV12" s="68"/>
      <c r="AW12" s="68"/>
      <c r="AX12" s="68"/>
      <c r="AY12" s="84"/>
      <c r="AZ12" s="68"/>
      <c r="BA12" s="68"/>
      <c r="BB12" s="84"/>
      <c r="BC12" s="84"/>
      <c r="BD12" s="84">
        <v>1</v>
      </c>
      <c r="BE12" s="84"/>
      <c r="BF12" s="84"/>
      <c r="BG12" s="84">
        <v>1</v>
      </c>
      <c r="BH12" s="84"/>
      <c r="BI12" s="68"/>
      <c r="BJ12" s="68"/>
      <c r="BK12" s="68"/>
      <c r="BL12" s="68"/>
      <c r="BM12" s="84"/>
      <c r="BN12" s="68"/>
      <c r="BO12" s="68"/>
      <c r="BP12" s="68"/>
      <c r="BQ12" s="68"/>
      <c r="BR12" s="68"/>
    </row>
    <row r="13" spans="1:70" x14ac:dyDescent="0.25">
      <c r="A13" s="67">
        <v>1</v>
      </c>
      <c r="E13" s="67" t="s">
        <v>743</v>
      </c>
      <c r="F13" s="2" t="s">
        <v>72</v>
      </c>
      <c r="G13" s="2" t="s">
        <v>2042</v>
      </c>
      <c r="H13" s="89" t="s">
        <v>886</v>
      </c>
      <c r="I13" s="68" t="s">
        <v>829</v>
      </c>
      <c r="J13" s="68" t="s">
        <v>1368</v>
      </c>
      <c r="K13" s="68" t="s">
        <v>12</v>
      </c>
      <c r="L13" s="3">
        <v>2000</v>
      </c>
      <c r="M13" s="3">
        <v>20</v>
      </c>
      <c r="N13" s="3">
        <v>100</v>
      </c>
      <c r="O13" s="68">
        <v>4</v>
      </c>
      <c r="P13" s="84">
        <f t="shared" si="1"/>
        <v>3</v>
      </c>
      <c r="Q13" s="84">
        <f t="shared" si="2"/>
        <v>1</v>
      </c>
      <c r="R13" s="87"/>
      <c r="S13" s="87"/>
      <c r="T13" s="107"/>
      <c r="U13" s="108"/>
      <c r="V13" s="108"/>
      <c r="W13" s="108"/>
      <c r="X13" s="68"/>
      <c r="Y13" s="68"/>
      <c r="Z13" s="84"/>
      <c r="AA13" s="68"/>
      <c r="AB13" s="68"/>
      <c r="AC13" s="68"/>
      <c r="AD13" s="68"/>
      <c r="AE13" s="68"/>
      <c r="AF13" s="84">
        <v>1</v>
      </c>
      <c r="AG13" s="84"/>
      <c r="AH13" s="84"/>
      <c r="AI13" s="84"/>
      <c r="AJ13" s="84"/>
      <c r="AK13" s="84"/>
      <c r="AL13" s="84"/>
      <c r="AM13" s="68"/>
      <c r="AN13" s="84"/>
      <c r="AO13" s="84"/>
      <c r="AP13" s="84"/>
      <c r="AQ13" s="68"/>
      <c r="AR13" s="84"/>
      <c r="AS13" s="84"/>
      <c r="AT13" s="84"/>
      <c r="AU13" s="84"/>
      <c r="AV13" s="68"/>
      <c r="AW13" s="68"/>
      <c r="AX13" s="68">
        <v>1</v>
      </c>
      <c r="AY13" s="84"/>
      <c r="AZ13" s="68"/>
      <c r="BA13" s="68"/>
      <c r="BB13" s="84"/>
      <c r="BC13" s="84"/>
      <c r="BD13" s="84"/>
      <c r="BE13" s="84"/>
      <c r="BF13" s="84"/>
      <c r="BG13" s="84">
        <v>1</v>
      </c>
      <c r="BH13" s="84"/>
      <c r="BI13" s="68"/>
      <c r="BJ13" s="68"/>
      <c r="BK13" s="68"/>
      <c r="BL13" s="68"/>
      <c r="BM13" s="84"/>
      <c r="BN13" s="68"/>
      <c r="BO13" s="68"/>
      <c r="BP13" s="68"/>
      <c r="BQ13" s="68"/>
      <c r="BR13" s="68"/>
    </row>
    <row r="14" spans="1:70" x14ac:dyDescent="0.25">
      <c r="A14" s="67">
        <v>1</v>
      </c>
      <c r="E14" s="67" t="s">
        <v>743</v>
      </c>
      <c r="F14" s="2" t="s">
        <v>72</v>
      </c>
      <c r="G14" s="2" t="s">
        <v>2042</v>
      </c>
      <c r="H14" s="89" t="s">
        <v>79</v>
      </c>
      <c r="I14" s="68" t="s">
        <v>1798</v>
      </c>
      <c r="J14" s="68" t="s">
        <v>1799</v>
      </c>
      <c r="K14" s="68" t="s">
        <v>12</v>
      </c>
      <c r="L14" s="3">
        <v>2000</v>
      </c>
      <c r="M14" s="3">
        <v>20</v>
      </c>
      <c r="N14" s="3">
        <v>100</v>
      </c>
      <c r="O14" s="68">
        <v>4</v>
      </c>
      <c r="P14" s="84">
        <f t="shared" si="1"/>
        <v>3</v>
      </c>
      <c r="Q14" s="84">
        <f t="shared" si="2"/>
        <v>1</v>
      </c>
      <c r="R14" s="87"/>
      <c r="S14" s="87"/>
      <c r="T14" s="107"/>
      <c r="U14" s="108"/>
      <c r="V14" s="108">
        <v>1</v>
      </c>
      <c r="W14" s="108"/>
      <c r="X14" s="68"/>
      <c r="Y14" s="68"/>
      <c r="Z14" s="84"/>
      <c r="AA14" s="68"/>
      <c r="AB14" s="68"/>
      <c r="AC14" s="68"/>
      <c r="AD14" s="68">
        <v>1</v>
      </c>
      <c r="AE14" s="68"/>
      <c r="AF14" s="84"/>
      <c r="AG14" s="84"/>
      <c r="AH14" s="84">
        <v>1</v>
      </c>
      <c r="AI14" s="84"/>
      <c r="AJ14" s="84"/>
      <c r="AK14" s="84"/>
      <c r="AL14" s="84"/>
      <c r="AM14" s="68"/>
      <c r="AN14" s="84"/>
      <c r="AO14" s="84"/>
      <c r="AP14" s="84"/>
      <c r="AQ14" s="68"/>
      <c r="AR14" s="84"/>
      <c r="AS14" s="84"/>
      <c r="AT14" s="84"/>
      <c r="AU14" s="84"/>
      <c r="AV14" s="68"/>
      <c r="AW14" s="68"/>
      <c r="AX14" s="68"/>
      <c r="AY14" s="84"/>
      <c r="AZ14" s="68"/>
      <c r="BA14" s="68"/>
      <c r="BB14" s="84"/>
      <c r="BC14" s="84"/>
      <c r="BD14" s="84"/>
      <c r="BE14" s="84"/>
      <c r="BF14" s="84"/>
      <c r="BG14" s="84"/>
      <c r="BH14" s="84"/>
      <c r="BI14" s="68"/>
      <c r="BJ14" s="68"/>
      <c r="BK14" s="68"/>
      <c r="BL14" s="68"/>
      <c r="BM14" s="84"/>
      <c r="BN14" s="68"/>
      <c r="BO14" s="68"/>
      <c r="BP14" s="68"/>
      <c r="BQ14" s="68"/>
      <c r="BR14" s="68"/>
    </row>
    <row r="15" spans="1:70" x14ac:dyDescent="0.25">
      <c r="A15" s="67">
        <v>1</v>
      </c>
      <c r="E15" s="67" t="s">
        <v>743</v>
      </c>
      <c r="F15" s="2" t="s">
        <v>72</v>
      </c>
      <c r="G15" s="2" t="s">
        <v>2042</v>
      </c>
      <c r="H15" s="89" t="s">
        <v>78</v>
      </c>
      <c r="I15" s="67" t="s">
        <v>1807</v>
      </c>
      <c r="J15" s="68" t="s">
        <v>1796</v>
      </c>
      <c r="K15" s="68" t="s">
        <v>12</v>
      </c>
      <c r="L15" s="3">
        <v>2000</v>
      </c>
      <c r="M15" s="3">
        <v>20</v>
      </c>
      <c r="N15" s="3">
        <v>100</v>
      </c>
      <c r="O15" s="68">
        <v>4</v>
      </c>
      <c r="P15" s="84">
        <f t="shared" si="1"/>
        <v>3</v>
      </c>
      <c r="Q15" s="84">
        <f t="shared" si="2"/>
        <v>1</v>
      </c>
      <c r="R15" s="87"/>
      <c r="S15" s="87"/>
      <c r="T15" s="107"/>
      <c r="U15" s="108"/>
      <c r="V15" s="108"/>
      <c r="W15" s="108"/>
      <c r="X15" s="68"/>
      <c r="Y15" s="68"/>
      <c r="Z15" s="84"/>
      <c r="AA15" s="68"/>
      <c r="AB15" s="68"/>
      <c r="AC15" s="68"/>
      <c r="AD15" s="68"/>
      <c r="AE15" s="68"/>
      <c r="AF15" s="84"/>
      <c r="AG15" s="84"/>
      <c r="AH15" s="84"/>
      <c r="AI15" s="84"/>
      <c r="AJ15" s="84"/>
      <c r="AK15" s="84"/>
      <c r="AL15" s="84">
        <v>1</v>
      </c>
      <c r="AM15" s="68"/>
      <c r="AN15" s="84"/>
      <c r="AO15" s="84"/>
      <c r="AP15" s="84"/>
      <c r="AQ15" s="68"/>
      <c r="AR15" s="84"/>
      <c r="AS15" s="84"/>
      <c r="AT15" s="84"/>
      <c r="AU15" s="84"/>
      <c r="AV15" s="68">
        <v>1</v>
      </c>
      <c r="AW15" s="68">
        <v>1</v>
      </c>
      <c r="AX15" s="68"/>
      <c r="AY15" s="84"/>
      <c r="AZ15" s="68"/>
      <c r="BA15" s="68"/>
      <c r="BB15" s="84"/>
      <c r="BC15" s="84"/>
      <c r="BD15" s="84"/>
      <c r="BE15" s="84"/>
      <c r="BF15" s="84"/>
      <c r="BG15" s="84"/>
      <c r="BH15" s="84"/>
      <c r="BI15" s="68"/>
      <c r="BJ15" s="68"/>
      <c r="BK15" s="68"/>
      <c r="BL15" s="68"/>
      <c r="BM15" s="84"/>
      <c r="BN15" s="68"/>
      <c r="BO15" s="68"/>
      <c r="BP15" s="68"/>
      <c r="BQ15" s="68"/>
      <c r="BR15" s="68"/>
    </row>
    <row r="16" spans="1:70" x14ac:dyDescent="0.25">
      <c r="A16" s="67">
        <v>1</v>
      </c>
      <c r="E16" s="67" t="s">
        <v>743</v>
      </c>
      <c r="F16" s="2" t="s">
        <v>72</v>
      </c>
      <c r="G16" s="2" t="s">
        <v>2043</v>
      </c>
      <c r="H16" s="2" t="s">
        <v>84</v>
      </c>
      <c r="I16" s="68" t="s">
        <v>2046</v>
      </c>
      <c r="J16" s="68" t="s">
        <v>1795</v>
      </c>
      <c r="K16" s="68" t="s">
        <v>10</v>
      </c>
      <c r="L16" s="3">
        <v>25000</v>
      </c>
      <c r="M16" s="3">
        <v>250</v>
      </c>
      <c r="N16" s="3">
        <v>1250</v>
      </c>
      <c r="O16" s="68">
        <v>7</v>
      </c>
      <c r="P16" s="84">
        <f t="shared" si="1"/>
        <v>6</v>
      </c>
      <c r="Q16" s="84">
        <f>O16-P16</f>
        <v>1</v>
      </c>
      <c r="R16" s="87"/>
      <c r="S16" s="87"/>
      <c r="T16" s="107"/>
      <c r="U16" s="108">
        <v>1</v>
      </c>
      <c r="V16" s="108"/>
      <c r="W16" s="108"/>
      <c r="X16" s="68">
        <v>1</v>
      </c>
      <c r="Y16" s="68"/>
      <c r="Z16" s="84"/>
      <c r="AA16" s="68"/>
      <c r="AB16" s="68"/>
      <c r="AC16" s="68">
        <v>1</v>
      </c>
      <c r="AD16" s="68"/>
      <c r="AE16" s="68"/>
      <c r="AF16" s="84">
        <v>1</v>
      </c>
      <c r="AG16" s="84"/>
      <c r="AH16" s="84"/>
      <c r="AI16" s="84"/>
      <c r="AJ16" s="84"/>
      <c r="AK16" s="84"/>
      <c r="AL16" s="84"/>
      <c r="AM16" s="68"/>
      <c r="AN16" s="84"/>
      <c r="AO16" s="84"/>
      <c r="AP16" s="84"/>
      <c r="AQ16" s="68"/>
      <c r="AR16" s="84"/>
      <c r="AS16" s="84"/>
      <c r="AT16" s="84"/>
      <c r="AU16" s="84"/>
      <c r="AV16" s="68"/>
      <c r="AW16" s="68"/>
      <c r="AX16" s="68"/>
      <c r="AY16" s="84"/>
      <c r="AZ16" s="68"/>
      <c r="BA16" s="68"/>
      <c r="BB16" s="84"/>
      <c r="BC16" s="84"/>
      <c r="BD16" s="84">
        <v>1</v>
      </c>
      <c r="BE16" s="84"/>
      <c r="BF16" s="84"/>
      <c r="BG16" s="84">
        <v>1</v>
      </c>
      <c r="BH16" s="84"/>
      <c r="BI16" s="68"/>
      <c r="BJ16" s="68"/>
      <c r="BK16" s="68"/>
      <c r="BL16" s="68"/>
      <c r="BM16" s="84"/>
      <c r="BN16" s="68"/>
      <c r="BO16" s="68"/>
      <c r="BP16" s="68"/>
      <c r="BQ16" s="68"/>
      <c r="BR16" s="68"/>
    </row>
    <row r="17" spans="1:70" x14ac:dyDescent="0.25">
      <c r="A17" s="67">
        <v>1</v>
      </c>
      <c r="E17" s="67" t="s">
        <v>743</v>
      </c>
      <c r="F17" s="2" t="s">
        <v>72</v>
      </c>
      <c r="G17" s="2" t="s">
        <v>2043</v>
      </c>
      <c r="H17" s="89" t="s">
        <v>887</v>
      </c>
      <c r="I17" s="68" t="s">
        <v>834</v>
      </c>
      <c r="J17" s="68" t="s">
        <v>1384</v>
      </c>
      <c r="K17" s="68" t="s">
        <v>12</v>
      </c>
      <c r="L17" s="3">
        <v>2000</v>
      </c>
      <c r="M17" s="3">
        <v>20</v>
      </c>
      <c r="N17" s="3">
        <v>100</v>
      </c>
      <c r="O17" s="68">
        <v>4</v>
      </c>
      <c r="P17" s="84">
        <f t="shared" si="1"/>
        <v>3</v>
      </c>
      <c r="Q17" s="84">
        <f t="shared" si="2"/>
        <v>1</v>
      </c>
      <c r="R17" s="87"/>
      <c r="S17" s="87"/>
      <c r="T17" s="107"/>
      <c r="U17" s="108"/>
      <c r="V17" s="108"/>
      <c r="W17" s="108"/>
      <c r="X17" s="68"/>
      <c r="Y17" s="68"/>
      <c r="Z17" s="84"/>
      <c r="AA17" s="68"/>
      <c r="AB17" s="68"/>
      <c r="AC17" s="68">
        <v>1</v>
      </c>
      <c r="AD17" s="68"/>
      <c r="AE17" s="68"/>
      <c r="AF17" s="84"/>
      <c r="AG17" s="84"/>
      <c r="AH17" s="84"/>
      <c r="AI17" s="84"/>
      <c r="AJ17" s="84"/>
      <c r="AK17" s="84"/>
      <c r="AL17" s="84"/>
      <c r="AM17" s="68"/>
      <c r="AN17" s="84"/>
      <c r="AO17" s="84"/>
      <c r="AP17" s="84"/>
      <c r="AQ17" s="68"/>
      <c r="AR17" s="84"/>
      <c r="AS17" s="84"/>
      <c r="AT17" s="84"/>
      <c r="AU17" s="84"/>
      <c r="AV17" s="68"/>
      <c r="AW17" s="68"/>
      <c r="AX17" s="68"/>
      <c r="AY17" s="84"/>
      <c r="AZ17" s="68"/>
      <c r="BA17" s="68"/>
      <c r="BB17" s="84"/>
      <c r="BC17" s="84">
        <v>1</v>
      </c>
      <c r="BD17" s="84"/>
      <c r="BE17" s="84"/>
      <c r="BF17" s="84"/>
      <c r="BG17" s="84">
        <v>1</v>
      </c>
      <c r="BH17" s="84"/>
      <c r="BI17" s="68"/>
      <c r="BJ17" s="68"/>
      <c r="BK17" s="68"/>
      <c r="BL17" s="68"/>
      <c r="BM17" s="84"/>
      <c r="BN17" s="68"/>
      <c r="BO17" s="68"/>
      <c r="BP17" s="68"/>
      <c r="BQ17" s="68"/>
      <c r="BR17" s="68"/>
    </row>
    <row r="18" spans="1:70" x14ac:dyDescent="0.25">
      <c r="A18" s="67">
        <v>1</v>
      </c>
      <c r="E18" s="67" t="s">
        <v>743</v>
      </c>
      <c r="F18" s="2" t="s">
        <v>72</v>
      </c>
      <c r="G18" s="2" t="s">
        <v>2043</v>
      </c>
      <c r="H18" s="89" t="s">
        <v>75</v>
      </c>
      <c r="I18" s="68" t="s">
        <v>835</v>
      </c>
      <c r="J18" s="68" t="s">
        <v>1768</v>
      </c>
      <c r="K18" s="68" t="s">
        <v>12</v>
      </c>
      <c r="L18" s="3">
        <v>2000</v>
      </c>
      <c r="M18" s="3">
        <v>20</v>
      </c>
      <c r="N18" s="3">
        <v>100</v>
      </c>
      <c r="O18" s="68">
        <v>4</v>
      </c>
      <c r="P18" s="84">
        <f t="shared" si="1"/>
        <v>2</v>
      </c>
      <c r="Q18" s="84">
        <f t="shared" si="2"/>
        <v>2</v>
      </c>
      <c r="R18" s="87"/>
      <c r="S18" s="87"/>
      <c r="T18" s="107"/>
      <c r="U18" s="108"/>
      <c r="V18" s="108"/>
      <c r="W18" s="108"/>
      <c r="X18" s="68"/>
      <c r="Y18" s="68"/>
      <c r="Z18" s="84"/>
      <c r="AA18" s="68"/>
      <c r="AB18" s="68"/>
      <c r="AC18" s="68"/>
      <c r="AD18" s="68"/>
      <c r="AE18" s="68"/>
      <c r="AF18" s="84"/>
      <c r="AG18" s="84"/>
      <c r="AH18" s="84"/>
      <c r="AI18" s="84"/>
      <c r="AJ18" s="84"/>
      <c r="AK18" s="84"/>
      <c r="AL18" s="84"/>
      <c r="AM18" s="68"/>
      <c r="AN18" s="84"/>
      <c r="AO18" s="84"/>
      <c r="AP18" s="84"/>
      <c r="AQ18" s="68"/>
      <c r="AR18" s="84"/>
      <c r="AS18" s="84"/>
      <c r="AT18" s="84"/>
      <c r="AU18" s="84"/>
      <c r="AV18" s="68"/>
      <c r="AW18" s="68"/>
      <c r="AX18" s="68"/>
      <c r="AY18" s="84"/>
      <c r="AZ18" s="68"/>
      <c r="BA18" s="68"/>
      <c r="BB18" s="84"/>
      <c r="BC18" s="84"/>
      <c r="BD18" s="84">
        <v>1</v>
      </c>
      <c r="BE18" s="84"/>
      <c r="BF18" s="84"/>
      <c r="BG18" s="84"/>
      <c r="BH18" s="84">
        <v>1</v>
      </c>
      <c r="BI18" s="68"/>
      <c r="BJ18" s="68"/>
      <c r="BK18" s="68"/>
      <c r="BL18" s="68"/>
      <c r="BM18" s="84"/>
      <c r="BN18" s="68"/>
      <c r="BO18" s="68"/>
      <c r="BP18" s="68"/>
      <c r="BQ18" s="68"/>
      <c r="BR18" s="68"/>
    </row>
    <row r="19" spans="1:70" x14ac:dyDescent="0.25">
      <c r="A19" s="67">
        <v>1</v>
      </c>
      <c r="E19" s="67" t="s">
        <v>743</v>
      </c>
      <c r="F19" s="2" t="s">
        <v>72</v>
      </c>
      <c r="G19" s="2" t="s">
        <v>2043</v>
      </c>
      <c r="H19" s="2" t="s">
        <v>74</v>
      </c>
      <c r="I19" s="68" t="s">
        <v>836</v>
      </c>
      <c r="J19" s="68" t="s">
        <v>1797</v>
      </c>
      <c r="K19" s="68" t="s">
        <v>12</v>
      </c>
      <c r="L19" s="3">
        <v>2000</v>
      </c>
      <c r="M19" s="3">
        <v>20</v>
      </c>
      <c r="N19" s="3">
        <v>100</v>
      </c>
      <c r="O19" s="68">
        <v>4</v>
      </c>
      <c r="P19" s="84">
        <f t="shared" si="1"/>
        <v>2</v>
      </c>
      <c r="Q19" s="84">
        <f t="shared" si="2"/>
        <v>2</v>
      </c>
      <c r="R19" s="87"/>
      <c r="S19" s="87"/>
      <c r="T19" s="107"/>
      <c r="U19" s="108"/>
      <c r="V19" s="108"/>
      <c r="W19" s="108"/>
      <c r="X19" s="68"/>
      <c r="Y19" s="68"/>
      <c r="Z19" s="84"/>
      <c r="AA19" s="68"/>
      <c r="AB19" s="68"/>
      <c r="AC19" s="68">
        <v>1</v>
      </c>
      <c r="AD19" s="68"/>
      <c r="AE19" s="68"/>
      <c r="AF19" s="84"/>
      <c r="AG19" s="84"/>
      <c r="AH19" s="84"/>
      <c r="AI19" s="84"/>
      <c r="AJ19" s="84"/>
      <c r="AK19" s="84"/>
      <c r="AL19" s="84"/>
      <c r="AM19" s="68"/>
      <c r="AN19" s="84"/>
      <c r="AO19" s="84"/>
      <c r="AP19" s="84"/>
      <c r="AQ19" s="68"/>
      <c r="AR19" s="84"/>
      <c r="AS19" s="84"/>
      <c r="AT19" s="84"/>
      <c r="AU19" s="84"/>
      <c r="AV19" s="68"/>
      <c r="AW19" s="68"/>
      <c r="AX19" s="68"/>
      <c r="AY19" s="84"/>
      <c r="AZ19" s="68"/>
      <c r="BA19" s="68"/>
      <c r="BB19" s="84"/>
      <c r="BC19" s="84"/>
      <c r="BD19" s="84">
        <v>1</v>
      </c>
      <c r="BE19" s="84"/>
      <c r="BF19" s="84"/>
      <c r="BG19" s="84"/>
      <c r="BH19" s="84"/>
      <c r="BI19" s="68"/>
      <c r="BJ19" s="68"/>
      <c r="BK19" s="68"/>
      <c r="BL19" s="68"/>
      <c r="BM19" s="84"/>
      <c r="BN19" s="68"/>
      <c r="BO19" s="68"/>
      <c r="BP19" s="68"/>
      <c r="BQ19" s="68"/>
      <c r="BR19" s="68"/>
    </row>
    <row r="20" spans="1:70" x14ac:dyDescent="0.25">
      <c r="A20" s="67">
        <v>1</v>
      </c>
      <c r="E20" s="67" t="s">
        <v>743</v>
      </c>
      <c r="F20" s="2" t="s">
        <v>72</v>
      </c>
      <c r="G20" s="2" t="s">
        <v>2044</v>
      </c>
      <c r="H20" s="89" t="s">
        <v>885</v>
      </c>
      <c r="I20" s="68" t="s">
        <v>1806</v>
      </c>
      <c r="J20" s="68" t="s">
        <v>1808</v>
      </c>
      <c r="K20" s="68" t="s">
        <v>12</v>
      </c>
      <c r="L20" s="3">
        <v>2000</v>
      </c>
      <c r="M20" s="3">
        <v>20</v>
      </c>
      <c r="N20" s="3">
        <v>100</v>
      </c>
      <c r="O20" s="68">
        <v>4</v>
      </c>
      <c r="P20" s="84">
        <f t="shared" si="1"/>
        <v>3</v>
      </c>
      <c r="Q20" s="84">
        <f>O20-P20</f>
        <v>1</v>
      </c>
      <c r="R20" s="87"/>
      <c r="S20" s="87"/>
      <c r="T20" s="107"/>
      <c r="U20" s="108"/>
      <c r="V20" s="108"/>
      <c r="W20" s="108"/>
      <c r="X20" s="68"/>
      <c r="Y20" s="68"/>
      <c r="Z20" s="84"/>
      <c r="AA20" s="68">
        <v>1</v>
      </c>
      <c r="AB20" s="68">
        <v>1</v>
      </c>
      <c r="AC20" s="68"/>
      <c r="AD20" s="68"/>
      <c r="AE20" s="68"/>
      <c r="AF20" s="84"/>
      <c r="AG20" s="84"/>
      <c r="AH20" s="84"/>
      <c r="AI20" s="84"/>
      <c r="AJ20" s="84"/>
      <c r="AK20" s="84"/>
      <c r="AL20" s="84"/>
      <c r="AM20" s="68"/>
      <c r="AN20" s="84"/>
      <c r="AO20" s="84"/>
      <c r="AP20" s="84"/>
      <c r="AQ20" s="68"/>
      <c r="AR20" s="84"/>
      <c r="AS20" s="84"/>
      <c r="AT20" s="84"/>
      <c r="AU20" s="84">
        <v>1</v>
      </c>
      <c r="AV20" s="68"/>
      <c r="AW20" s="68"/>
      <c r="AX20" s="68"/>
      <c r="AY20" s="84"/>
      <c r="AZ20" s="68"/>
      <c r="BA20" s="68"/>
      <c r="BB20" s="84"/>
      <c r="BC20" s="84"/>
      <c r="BD20" s="84"/>
      <c r="BE20" s="84"/>
      <c r="BF20" s="84"/>
      <c r="BG20" s="84"/>
      <c r="BH20" s="84"/>
      <c r="BI20" s="68"/>
      <c r="BJ20" s="68"/>
      <c r="BK20" s="68"/>
      <c r="BL20" s="68"/>
      <c r="BM20" s="84"/>
      <c r="BN20" s="68"/>
      <c r="BO20" s="68"/>
      <c r="BP20" s="68"/>
      <c r="BQ20" s="68"/>
      <c r="BR20" s="68"/>
    </row>
    <row r="21" spans="1:70" x14ac:dyDescent="0.25">
      <c r="A21" s="67">
        <v>1</v>
      </c>
      <c r="E21" s="67" t="s">
        <v>743</v>
      </c>
      <c r="F21" s="2" t="s">
        <v>72</v>
      </c>
      <c r="G21" s="2" t="s">
        <v>2044</v>
      </c>
      <c r="H21" s="89" t="s">
        <v>77</v>
      </c>
      <c r="I21" s="68" t="s">
        <v>832</v>
      </c>
      <c r="J21" s="68" t="s">
        <v>1800</v>
      </c>
      <c r="K21" s="68" t="s">
        <v>12</v>
      </c>
      <c r="L21" s="3">
        <v>2000</v>
      </c>
      <c r="M21" s="3">
        <v>20</v>
      </c>
      <c r="N21" s="3">
        <v>100</v>
      </c>
      <c r="O21" s="68">
        <v>4</v>
      </c>
      <c r="P21" s="84">
        <f t="shared" si="1"/>
        <v>4</v>
      </c>
      <c r="Q21" s="84">
        <f>O21-P21</f>
        <v>0</v>
      </c>
      <c r="R21" s="87"/>
      <c r="S21" s="87"/>
      <c r="T21" s="107"/>
      <c r="U21" s="108"/>
      <c r="V21" s="108"/>
      <c r="W21" s="108"/>
      <c r="X21" s="68"/>
      <c r="Y21" s="68"/>
      <c r="Z21" s="84"/>
      <c r="AA21" s="68"/>
      <c r="AB21" s="68">
        <v>1</v>
      </c>
      <c r="AC21" s="68">
        <v>1</v>
      </c>
      <c r="AD21" s="68"/>
      <c r="AE21" s="68"/>
      <c r="AF21" s="84"/>
      <c r="AG21" s="84"/>
      <c r="AH21" s="84"/>
      <c r="AI21" s="84"/>
      <c r="AJ21" s="84"/>
      <c r="AK21" s="84"/>
      <c r="AL21" s="84"/>
      <c r="AM21" s="68"/>
      <c r="AN21" s="84"/>
      <c r="AO21" s="84"/>
      <c r="AP21" s="84"/>
      <c r="AQ21" s="68"/>
      <c r="AR21" s="84"/>
      <c r="AS21" s="84"/>
      <c r="AT21" s="84"/>
      <c r="AU21" s="84"/>
      <c r="AV21" s="68"/>
      <c r="AW21" s="68"/>
      <c r="AX21" s="68"/>
      <c r="AY21" s="84">
        <v>1</v>
      </c>
      <c r="AZ21" s="68"/>
      <c r="BA21" s="68"/>
      <c r="BB21" s="84"/>
      <c r="BC21" s="84"/>
      <c r="BD21" s="84"/>
      <c r="BE21" s="84"/>
      <c r="BF21" s="84"/>
      <c r="BG21" s="84"/>
      <c r="BH21" s="84"/>
      <c r="BI21" s="68"/>
      <c r="BJ21" s="68">
        <v>1</v>
      </c>
      <c r="BK21" s="68"/>
      <c r="BL21" s="68"/>
      <c r="BM21" s="84"/>
      <c r="BN21" s="68"/>
      <c r="BO21" s="68"/>
      <c r="BP21" s="68"/>
      <c r="BQ21" s="68"/>
      <c r="BR21" s="68"/>
    </row>
    <row r="22" spans="1:70" x14ac:dyDescent="0.25">
      <c r="A22" s="67">
        <v>1</v>
      </c>
      <c r="E22" s="67" t="s">
        <v>743</v>
      </c>
      <c r="F22" s="2" t="s">
        <v>72</v>
      </c>
      <c r="G22" s="2" t="s">
        <v>2044</v>
      </c>
      <c r="H22" s="89" t="s">
        <v>76</v>
      </c>
      <c r="I22" s="68" t="s">
        <v>827</v>
      </c>
      <c r="J22" s="68" t="s">
        <v>1795</v>
      </c>
      <c r="K22" s="68" t="s">
        <v>12</v>
      </c>
      <c r="L22" s="3">
        <v>2000</v>
      </c>
      <c r="M22" s="3">
        <v>20</v>
      </c>
      <c r="N22" s="3">
        <v>100</v>
      </c>
      <c r="O22" s="68">
        <v>4</v>
      </c>
      <c r="P22" s="84">
        <f t="shared" si="1"/>
        <v>2</v>
      </c>
      <c r="Q22" s="84">
        <f>O22-P22</f>
        <v>2</v>
      </c>
      <c r="R22" s="87"/>
      <c r="S22" s="87"/>
      <c r="T22" s="107"/>
      <c r="U22" s="108"/>
      <c r="V22" s="108"/>
      <c r="W22" s="108"/>
      <c r="X22" s="68"/>
      <c r="Y22" s="68"/>
      <c r="Z22" s="84"/>
      <c r="AA22" s="68"/>
      <c r="AB22" s="68"/>
      <c r="AC22" s="68"/>
      <c r="AD22" s="68"/>
      <c r="AE22" s="68"/>
      <c r="AF22" s="84"/>
      <c r="AG22" s="84"/>
      <c r="AH22" s="84"/>
      <c r="AI22" s="84"/>
      <c r="AJ22" s="84"/>
      <c r="AK22" s="84"/>
      <c r="AL22" s="84"/>
      <c r="AM22" s="68"/>
      <c r="AN22" s="84"/>
      <c r="AO22" s="84"/>
      <c r="AP22" s="84"/>
      <c r="AQ22" s="68"/>
      <c r="AR22" s="84"/>
      <c r="AS22" s="84"/>
      <c r="AT22" s="84"/>
      <c r="AU22" s="84"/>
      <c r="AV22" s="68"/>
      <c r="AW22" s="68"/>
      <c r="AX22" s="68">
        <v>1</v>
      </c>
      <c r="AY22" s="84"/>
      <c r="AZ22" s="68"/>
      <c r="BA22" s="68"/>
      <c r="BB22" s="84"/>
      <c r="BC22" s="84"/>
      <c r="BD22" s="84">
        <v>1</v>
      </c>
      <c r="BE22" s="84"/>
      <c r="BF22" s="84"/>
      <c r="BG22" s="84"/>
      <c r="BH22" s="84"/>
      <c r="BI22" s="68"/>
      <c r="BJ22" s="68"/>
      <c r="BK22" s="68"/>
      <c r="BL22" s="68"/>
      <c r="BM22" s="84"/>
      <c r="BN22" s="68"/>
      <c r="BO22" s="68"/>
      <c r="BP22" s="68"/>
      <c r="BQ22" s="68"/>
      <c r="BR22" s="68"/>
    </row>
    <row r="23" spans="1:70" x14ac:dyDescent="0.25">
      <c r="A23" s="67">
        <v>1</v>
      </c>
      <c r="E23" s="67" t="s">
        <v>743</v>
      </c>
      <c r="F23" s="2" t="s">
        <v>72</v>
      </c>
      <c r="G23" s="2" t="s">
        <v>65</v>
      </c>
      <c r="H23" s="2" t="s">
        <v>73</v>
      </c>
      <c r="I23" s="68" t="s">
        <v>1801</v>
      </c>
      <c r="J23" s="68" t="s">
        <v>1814</v>
      </c>
      <c r="K23" s="68" t="s">
        <v>12</v>
      </c>
      <c r="L23" s="3">
        <v>2000</v>
      </c>
      <c r="M23" s="3">
        <v>20</v>
      </c>
      <c r="N23" s="3">
        <v>100</v>
      </c>
      <c r="O23" s="68">
        <v>4</v>
      </c>
      <c r="P23" s="84">
        <f t="shared" si="1"/>
        <v>4</v>
      </c>
      <c r="Q23" s="84">
        <f t="shared" si="2"/>
        <v>0</v>
      </c>
      <c r="R23" s="87"/>
      <c r="S23" s="87"/>
      <c r="T23" s="107">
        <v>1</v>
      </c>
      <c r="U23" s="108">
        <v>1</v>
      </c>
      <c r="V23" s="108"/>
      <c r="W23" s="108"/>
      <c r="X23" s="68"/>
      <c r="Y23" s="68"/>
      <c r="Z23" s="84"/>
      <c r="AA23" s="68"/>
      <c r="AB23" s="68">
        <v>1</v>
      </c>
      <c r="AC23" s="68">
        <v>1</v>
      </c>
      <c r="AD23" s="68"/>
      <c r="AE23" s="68"/>
      <c r="AF23" s="84"/>
      <c r="AG23" s="84"/>
      <c r="AH23" s="84"/>
      <c r="AI23" s="84"/>
      <c r="AJ23" s="84"/>
      <c r="AK23" s="84"/>
      <c r="AL23" s="84"/>
      <c r="AM23" s="68"/>
      <c r="AN23" s="84"/>
      <c r="AO23" s="84"/>
      <c r="AP23" s="84"/>
      <c r="AQ23" s="68"/>
      <c r="AR23" s="84"/>
      <c r="AS23" s="84"/>
      <c r="AT23" s="84"/>
      <c r="AU23" s="84"/>
      <c r="AV23" s="68"/>
      <c r="AW23" s="68"/>
      <c r="AX23" s="68"/>
      <c r="AY23" s="84"/>
      <c r="AZ23" s="68"/>
      <c r="BA23" s="68"/>
      <c r="BB23" s="84"/>
      <c r="BC23" s="84"/>
      <c r="BD23" s="84"/>
      <c r="BE23" s="84"/>
      <c r="BF23" s="84"/>
      <c r="BG23" s="84"/>
      <c r="BH23" s="84"/>
      <c r="BI23" s="68"/>
      <c r="BJ23" s="68"/>
      <c r="BK23" s="68"/>
      <c r="BL23" s="68"/>
      <c r="BM23" s="84"/>
      <c r="BN23" s="68"/>
      <c r="BO23" s="68"/>
      <c r="BP23" s="68"/>
      <c r="BQ23" s="68"/>
      <c r="BR23" s="68"/>
    </row>
    <row r="24" spans="1:70" x14ac:dyDescent="0.25">
      <c r="A24" s="67">
        <v>1</v>
      </c>
      <c r="E24" s="67" t="s">
        <v>743</v>
      </c>
      <c r="F24" s="4" t="s">
        <v>1885</v>
      </c>
      <c r="G24" s="4" t="s">
        <v>447</v>
      </c>
      <c r="H24" s="4" t="s">
        <v>375</v>
      </c>
      <c r="I24" s="86" t="s">
        <v>1812</v>
      </c>
      <c r="J24" s="86" t="s">
        <v>1811</v>
      </c>
      <c r="K24" s="86" t="s">
        <v>12</v>
      </c>
      <c r="L24" s="6">
        <v>2000</v>
      </c>
      <c r="M24" s="6">
        <v>20</v>
      </c>
      <c r="N24" s="6">
        <v>100</v>
      </c>
      <c r="O24" s="86">
        <v>4</v>
      </c>
      <c r="P24" s="87">
        <f t="shared" si="1"/>
        <v>2</v>
      </c>
      <c r="Q24" s="84">
        <f>O24-P24</f>
        <v>2</v>
      </c>
      <c r="R24" s="87"/>
      <c r="S24" s="87"/>
      <c r="T24" s="109"/>
      <c r="U24" s="110"/>
      <c r="V24" s="110"/>
      <c r="W24" s="110"/>
      <c r="X24" s="86"/>
      <c r="Y24" s="86"/>
      <c r="Z24" s="87"/>
      <c r="AA24" s="86"/>
      <c r="AB24" s="86"/>
      <c r="AC24" s="86"/>
      <c r="AD24" s="86"/>
      <c r="AE24" s="86"/>
      <c r="AF24" s="87"/>
      <c r="AG24" s="87"/>
      <c r="AH24" s="87"/>
      <c r="AI24" s="87"/>
      <c r="AJ24" s="87"/>
      <c r="AK24" s="87"/>
      <c r="AL24" s="87"/>
      <c r="AM24" s="86"/>
      <c r="AN24" s="87"/>
      <c r="AO24" s="87"/>
      <c r="AP24" s="87"/>
      <c r="AQ24" s="86"/>
      <c r="AR24" s="87"/>
      <c r="AS24" s="87"/>
      <c r="AT24" s="87"/>
      <c r="AU24" s="87"/>
      <c r="AV24" s="86"/>
      <c r="AW24" s="86"/>
      <c r="AX24" s="86"/>
      <c r="AY24" s="87"/>
      <c r="AZ24" s="86"/>
      <c r="BA24" s="86"/>
      <c r="BB24" s="87"/>
      <c r="BC24" s="87"/>
      <c r="BD24" s="87"/>
      <c r="BE24" s="87"/>
      <c r="BF24" s="87"/>
      <c r="BG24" s="87"/>
      <c r="BH24" s="87">
        <v>1</v>
      </c>
      <c r="BI24" s="86"/>
      <c r="BJ24" s="86"/>
      <c r="BK24" s="86"/>
      <c r="BL24" s="86">
        <v>1</v>
      </c>
      <c r="BM24" s="87"/>
      <c r="BN24" s="68"/>
      <c r="BO24" s="68"/>
      <c r="BP24" s="68"/>
      <c r="BQ24" s="68"/>
      <c r="BR24" s="68"/>
    </row>
    <row r="25" spans="1:70" x14ac:dyDescent="0.25">
      <c r="A25" s="67">
        <v>1</v>
      </c>
      <c r="E25" s="67" t="s">
        <v>743</v>
      </c>
      <c r="F25" s="4" t="s">
        <v>1885</v>
      </c>
      <c r="G25" s="4" t="s">
        <v>447</v>
      </c>
      <c r="H25" s="4" t="s">
        <v>374</v>
      </c>
      <c r="I25" s="86" t="s">
        <v>1815</v>
      </c>
      <c r="J25" s="86" t="s">
        <v>1816</v>
      </c>
      <c r="K25" s="86" t="s">
        <v>12</v>
      </c>
      <c r="L25" s="6">
        <v>2000</v>
      </c>
      <c r="M25" s="6">
        <v>20</v>
      </c>
      <c r="N25" s="6">
        <v>100</v>
      </c>
      <c r="O25" s="86">
        <v>4</v>
      </c>
      <c r="P25" s="87">
        <f t="shared" si="1"/>
        <v>2</v>
      </c>
      <c r="Q25" s="84">
        <f t="shared" si="2"/>
        <v>2</v>
      </c>
      <c r="R25" s="87"/>
      <c r="S25" s="87"/>
      <c r="T25" s="109"/>
      <c r="U25" s="110"/>
      <c r="V25" s="110"/>
      <c r="W25" s="110"/>
      <c r="X25" s="86"/>
      <c r="Y25" s="86"/>
      <c r="Z25" s="87"/>
      <c r="AA25" s="86"/>
      <c r="AB25" s="86"/>
      <c r="AC25" s="86"/>
      <c r="AD25" s="86"/>
      <c r="AE25" s="86"/>
      <c r="AF25" s="87"/>
      <c r="AG25" s="87"/>
      <c r="AH25" s="87"/>
      <c r="AI25" s="87"/>
      <c r="AJ25" s="87"/>
      <c r="AK25" s="87"/>
      <c r="AL25" s="87"/>
      <c r="AM25" s="86"/>
      <c r="AN25" s="87"/>
      <c r="AO25" s="87"/>
      <c r="AP25" s="87"/>
      <c r="AQ25" s="86"/>
      <c r="AR25" s="87"/>
      <c r="AS25" s="87"/>
      <c r="AT25" s="87"/>
      <c r="AU25" s="87"/>
      <c r="AV25" s="86"/>
      <c r="AW25" s="86"/>
      <c r="AX25" s="86"/>
      <c r="AY25" s="87"/>
      <c r="AZ25" s="86"/>
      <c r="BA25" s="86"/>
      <c r="BB25" s="87"/>
      <c r="BC25" s="87"/>
      <c r="BD25" s="87"/>
      <c r="BE25" s="87"/>
      <c r="BF25" s="87"/>
      <c r="BG25" s="87"/>
      <c r="BH25" s="87">
        <v>1</v>
      </c>
      <c r="BI25" s="86"/>
      <c r="BJ25" s="86">
        <v>1</v>
      </c>
      <c r="BK25" s="86"/>
      <c r="BL25" s="86"/>
      <c r="BM25" s="87"/>
      <c r="BN25" s="68"/>
      <c r="BO25" s="68"/>
      <c r="BP25" s="68"/>
      <c r="BQ25" s="68"/>
      <c r="BR25" s="68"/>
    </row>
    <row r="26" spans="1:70" x14ac:dyDescent="0.25">
      <c r="A26" s="67">
        <v>1</v>
      </c>
      <c r="E26" s="67" t="s">
        <v>743</v>
      </c>
      <c r="F26" s="4" t="s">
        <v>1885</v>
      </c>
      <c r="G26" s="4" t="s">
        <v>447</v>
      </c>
      <c r="H26" s="4" t="s">
        <v>505</v>
      </c>
      <c r="I26" s="86" t="s">
        <v>2385</v>
      </c>
      <c r="J26" s="86" t="s">
        <v>1764</v>
      </c>
      <c r="K26" s="86" t="s">
        <v>12</v>
      </c>
      <c r="L26" s="6">
        <v>2000</v>
      </c>
      <c r="M26" s="6">
        <v>20</v>
      </c>
      <c r="N26" s="6">
        <v>100</v>
      </c>
      <c r="O26" s="86">
        <v>4</v>
      </c>
      <c r="P26" s="87">
        <f t="shared" si="1"/>
        <v>1</v>
      </c>
      <c r="Q26" s="84">
        <f>O26-P26</f>
        <v>3</v>
      </c>
      <c r="R26" s="87"/>
      <c r="S26" s="87"/>
      <c r="T26" s="109"/>
      <c r="U26" s="110"/>
      <c r="V26" s="110"/>
      <c r="W26" s="110"/>
      <c r="X26" s="86">
        <v>1</v>
      </c>
      <c r="Y26" s="86"/>
      <c r="Z26" s="87"/>
      <c r="AA26" s="86"/>
      <c r="AB26" s="86"/>
      <c r="AC26" s="86"/>
      <c r="AD26" s="86"/>
      <c r="AE26" s="86"/>
      <c r="AF26" s="87"/>
      <c r="AG26" s="87"/>
      <c r="AH26" s="87"/>
      <c r="AI26" s="87"/>
      <c r="AJ26" s="87"/>
      <c r="AK26" s="87"/>
      <c r="AL26" s="87"/>
      <c r="AM26" s="86"/>
      <c r="AN26" s="87"/>
      <c r="AO26" s="87"/>
      <c r="AP26" s="87"/>
      <c r="AQ26" s="86"/>
      <c r="AR26" s="87"/>
      <c r="AS26" s="87"/>
      <c r="AT26" s="87"/>
      <c r="AU26" s="87"/>
      <c r="AV26" s="86"/>
      <c r="AW26" s="86"/>
      <c r="AX26" s="86"/>
      <c r="AY26" s="87"/>
      <c r="AZ26" s="86"/>
      <c r="BA26" s="86"/>
      <c r="BB26" s="87"/>
      <c r="BC26" s="87"/>
      <c r="BD26" s="87"/>
      <c r="BE26" s="87"/>
      <c r="BF26" s="87"/>
      <c r="BG26" s="87"/>
      <c r="BH26" s="87"/>
      <c r="BI26" s="86"/>
      <c r="BJ26" s="86"/>
      <c r="BK26" s="86"/>
      <c r="BL26" s="86"/>
      <c r="BM26" s="87"/>
      <c r="BN26" s="68"/>
      <c r="BO26" s="68"/>
      <c r="BP26" s="68"/>
      <c r="BQ26" s="68"/>
      <c r="BR26" s="68"/>
    </row>
    <row r="27" spans="1:70" x14ac:dyDescent="0.25">
      <c r="A27" s="67">
        <v>1</v>
      </c>
      <c r="E27" s="67" t="s">
        <v>743</v>
      </c>
      <c r="F27" s="4" t="s">
        <v>1885</v>
      </c>
      <c r="G27" s="4" t="s">
        <v>447</v>
      </c>
      <c r="H27" s="4" t="s">
        <v>506</v>
      </c>
      <c r="I27" s="86" t="s">
        <v>1802</v>
      </c>
      <c r="J27" s="86" t="s">
        <v>1803</v>
      </c>
      <c r="K27" s="86" t="s">
        <v>12</v>
      </c>
      <c r="L27" s="6">
        <v>2000</v>
      </c>
      <c r="M27" s="6">
        <v>20</v>
      </c>
      <c r="N27" s="6">
        <v>100</v>
      </c>
      <c r="O27" s="86">
        <v>4</v>
      </c>
      <c r="P27" s="87">
        <f t="shared" si="1"/>
        <v>1</v>
      </c>
      <c r="Q27" s="84">
        <f>O27-P27</f>
        <v>3</v>
      </c>
      <c r="R27" s="87"/>
      <c r="S27" s="87"/>
      <c r="T27" s="109"/>
      <c r="U27" s="110"/>
      <c r="V27" s="110"/>
      <c r="W27" s="110"/>
      <c r="X27" s="86"/>
      <c r="Y27" s="86"/>
      <c r="Z27" s="87"/>
      <c r="AA27" s="86"/>
      <c r="AB27" s="86"/>
      <c r="AC27" s="86">
        <v>1</v>
      </c>
      <c r="AD27" s="86"/>
      <c r="AE27" s="86"/>
      <c r="AF27" s="87"/>
      <c r="AG27" s="87"/>
      <c r="AH27" s="87"/>
      <c r="AI27" s="87"/>
      <c r="AJ27" s="87"/>
      <c r="AK27" s="87"/>
      <c r="AL27" s="87"/>
      <c r="AM27" s="86"/>
      <c r="AN27" s="87"/>
      <c r="AO27" s="87"/>
      <c r="AP27" s="87"/>
      <c r="AQ27" s="86"/>
      <c r="AR27" s="87"/>
      <c r="AS27" s="87"/>
      <c r="AT27" s="87"/>
      <c r="AU27" s="87"/>
      <c r="AV27" s="86"/>
      <c r="AW27" s="86"/>
      <c r="AX27" s="86"/>
      <c r="AY27" s="87"/>
      <c r="AZ27" s="86"/>
      <c r="BA27" s="86"/>
      <c r="BB27" s="87"/>
      <c r="BC27" s="87"/>
      <c r="BD27" s="87"/>
      <c r="BE27" s="87"/>
      <c r="BF27" s="87"/>
      <c r="BG27" s="87"/>
      <c r="BH27" s="87"/>
      <c r="BI27" s="86"/>
      <c r="BJ27" s="86"/>
      <c r="BK27" s="86"/>
      <c r="BL27" s="86"/>
      <c r="BM27" s="87"/>
      <c r="BN27" s="68"/>
      <c r="BO27" s="68"/>
      <c r="BP27" s="68"/>
      <c r="BQ27" s="68"/>
      <c r="BR27" s="68"/>
    </row>
    <row r="28" spans="1:70" x14ac:dyDescent="0.25">
      <c r="A28" s="67">
        <v>1</v>
      </c>
      <c r="E28" s="67" t="s">
        <v>743</v>
      </c>
      <c r="F28" s="4" t="s">
        <v>1885</v>
      </c>
      <c r="G28" s="4" t="s">
        <v>447</v>
      </c>
      <c r="H28" s="4" t="s">
        <v>507</v>
      </c>
      <c r="I28" s="86" t="s">
        <v>2384</v>
      </c>
      <c r="J28" s="86" t="s">
        <v>1804</v>
      </c>
      <c r="K28" s="86" t="s">
        <v>12</v>
      </c>
      <c r="L28" s="6">
        <v>2000</v>
      </c>
      <c r="M28" s="6">
        <v>20</v>
      </c>
      <c r="N28" s="6">
        <v>100</v>
      </c>
      <c r="O28" s="86">
        <v>4</v>
      </c>
      <c r="P28" s="87">
        <f t="shared" si="1"/>
        <v>1</v>
      </c>
      <c r="Q28" s="84">
        <f>O28-P28</f>
        <v>3</v>
      </c>
      <c r="R28" s="87"/>
      <c r="S28" s="87"/>
      <c r="T28" s="109"/>
      <c r="U28" s="110"/>
      <c r="V28" s="110"/>
      <c r="W28" s="110"/>
      <c r="X28" s="86"/>
      <c r="Y28" s="86"/>
      <c r="Z28" s="87"/>
      <c r="AA28" s="86"/>
      <c r="AB28" s="86"/>
      <c r="AC28" s="86">
        <v>1</v>
      </c>
      <c r="AD28" s="86"/>
      <c r="AE28" s="86"/>
      <c r="AF28" s="87"/>
      <c r="AG28" s="87"/>
      <c r="AH28" s="87"/>
      <c r="AI28" s="87"/>
      <c r="AJ28" s="87"/>
      <c r="AK28" s="87"/>
      <c r="AL28" s="87"/>
      <c r="AM28" s="86"/>
      <c r="AN28" s="87"/>
      <c r="AO28" s="87"/>
      <c r="AP28" s="87"/>
      <c r="AQ28" s="86"/>
      <c r="AR28" s="87"/>
      <c r="AS28" s="87"/>
      <c r="AT28" s="87"/>
      <c r="AU28" s="87"/>
      <c r="AV28" s="86"/>
      <c r="AW28" s="86"/>
      <c r="AX28" s="86"/>
      <c r="AY28" s="87"/>
      <c r="AZ28" s="86"/>
      <c r="BA28" s="86"/>
      <c r="BB28" s="87"/>
      <c r="BC28" s="87"/>
      <c r="BD28" s="87"/>
      <c r="BE28" s="87"/>
      <c r="BF28" s="87"/>
      <c r="BG28" s="87"/>
      <c r="BH28" s="87"/>
      <c r="BI28" s="86"/>
      <c r="BJ28" s="86"/>
      <c r="BK28" s="86"/>
      <c r="BL28" s="86"/>
      <c r="BM28" s="87"/>
      <c r="BN28" s="68"/>
      <c r="BO28" s="68"/>
      <c r="BP28" s="68"/>
      <c r="BQ28" s="68"/>
      <c r="BR28" s="68"/>
    </row>
    <row r="29" spans="1:70" x14ac:dyDescent="0.25">
      <c r="A29" s="67">
        <v>1</v>
      </c>
      <c r="D29" s="67" t="s">
        <v>743</v>
      </c>
      <c r="E29" s="67" t="s">
        <v>743</v>
      </c>
      <c r="F29" s="2" t="s">
        <v>121</v>
      </c>
      <c r="G29" s="2" t="s">
        <v>102</v>
      </c>
      <c r="H29" s="2" t="s">
        <v>103</v>
      </c>
      <c r="I29" s="68" t="s">
        <v>803</v>
      </c>
      <c r="J29" s="68" t="s">
        <v>1745</v>
      </c>
      <c r="K29" s="68" t="s">
        <v>14</v>
      </c>
      <c r="L29" s="3">
        <v>12000</v>
      </c>
      <c r="M29" s="3">
        <v>120</v>
      </c>
      <c r="N29" s="3">
        <v>600</v>
      </c>
      <c r="O29" s="68">
        <v>6</v>
      </c>
      <c r="P29" s="84">
        <f t="shared" si="1"/>
        <v>3</v>
      </c>
      <c r="Q29" s="84">
        <f t="shared" si="2"/>
        <v>3</v>
      </c>
      <c r="R29" s="87"/>
      <c r="S29" s="87"/>
      <c r="T29" s="107"/>
      <c r="U29" s="108"/>
      <c r="V29" s="108"/>
      <c r="W29" s="108"/>
      <c r="X29" s="68"/>
      <c r="Y29" s="68"/>
      <c r="Z29" s="84"/>
      <c r="AA29" s="68"/>
      <c r="AB29" s="68"/>
      <c r="AC29" s="68"/>
      <c r="AD29" s="68"/>
      <c r="AE29" s="68"/>
      <c r="AF29" s="84">
        <v>1</v>
      </c>
      <c r="AG29" s="84"/>
      <c r="AH29" s="84"/>
      <c r="AI29" s="84"/>
      <c r="AJ29" s="84"/>
      <c r="AK29" s="84"/>
      <c r="AL29" s="84">
        <v>1</v>
      </c>
      <c r="AM29" s="68"/>
      <c r="AN29" s="84"/>
      <c r="AO29" s="84"/>
      <c r="AP29" s="84"/>
      <c r="AQ29" s="68"/>
      <c r="AR29" s="84"/>
      <c r="AS29" s="84"/>
      <c r="AT29" s="84"/>
      <c r="AU29" s="84"/>
      <c r="AV29" s="68"/>
      <c r="AW29" s="68"/>
      <c r="AX29" s="68"/>
      <c r="AY29" s="84"/>
      <c r="AZ29" s="68"/>
      <c r="BA29" s="68"/>
      <c r="BB29" s="84"/>
      <c r="BC29" s="84"/>
      <c r="BD29" s="84"/>
      <c r="BE29" s="84"/>
      <c r="BF29" s="84"/>
      <c r="BG29" s="84"/>
      <c r="BH29" s="84"/>
      <c r="BI29" s="68"/>
      <c r="BJ29" s="68"/>
      <c r="BK29" s="68"/>
      <c r="BL29" s="68"/>
      <c r="BM29" s="84">
        <v>1</v>
      </c>
      <c r="BN29" s="68"/>
      <c r="BO29" s="68"/>
      <c r="BP29" s="68"/>
      <c r="BQ29" s="68"/>
      <c r="BR29" s="68"/>
    </row>
    <row r="30" spans="1:70" x14ac:dyDescent="0.25">
      <c r="A30" s="67">
        <v>1</v>
      </c>
      <c r="D30" s="67" t="s">
        <v>743</v>
      </c>
      <c r="E30" s="67" t="s">
        <v>743</v>
      </c>
      <c r="F30" s="2" t="s">
        <v>121</v>
      </c>
      <c r="G30" s="2" t="s">
        <v>102</v>
      </c>
      <c r="H30" s="2" t="s">
        <v>104</v>
      </c>
      <c r="I30" s="68" t="s">
        <v>2895</v>
      </c>
      <c r="J30" s="68" t="s">
        <v>1746</v>
      </c>
      <c r="K30" s="68" t="s">
        <v>12</v>
      </c>
      <c r="L30" s="3">
        <v>2000</v>
      </c>
      <c r="M30" s="3">
        <v>20</v>
      </c>
      <c r="N30" s="3">
        <v>100</v>
      </c>
      <c r="O30" s="68">
        <v>4</v>
      </c>
      <c r="P30" s="84">
        <f t="shared" si="1"/>
        <v>3</v>
      </c>
      <c r="Q30" s="84">
        <f t="shared" si="2"/>
        <v>1</v>
      </c>
      <c r="R30" s="87"/>
      <c r="S30" s="87"/>
      <c r="T30" s="107"/>
      <c r="U30" s="108"/>
      <c r="V30" s="108"/>
      <c r="W30" s="108"/>
      <c r="X30" s="68"/>
      <c r="Y30" s="68"/>
      <c r="Z30" s="84"/>
      <c r="AA30" s="68"/>
      <c r="AB30" s="68"/>
      <c r="AC30" s="68"/>
      <c r="AD30" s="68"/>
      <c r="AE30" s="68"/>
      <c r="AF30" s="84"/>
      <c r="AG30" s="84"/>
      <c r="AH30" s="84"/>
      <c r="AI30" s="84"/>
      <c r="AJ30" s="84"/>
      <c r="AK30" s="84"/>
      <c r="AL30" s="84"/>
      <c r="AM30" s="68"/>
      <c r="AN30" s="84"/>
      <c r="AO30" s="84"/>
      <c r="AP30" s="84"/>
      <c r="AQ30" s="68"/>
      <c r="AR30" s="84"/>
      <c r="AS30" s="84"/>
      <c r="AT30" s="84"/>
      <c r="AU30" s="84"/>
      <c r="AV30" s="229">
        <v>1</v>
      </c>
      <c r="AW30" s="68">
        <v>1</v>
      </c>
      <c r="AX30" s="68"/>
      <c r="AY30" s="84"/>
      <c r="AZ30" s="229">
        <v>1</v>
      </c>
      <c r="BA30" s="68"/>
      <c r="BB30" s="84"/>
      <c r="BC30" s="84"/>
      <c r="BD30" s="84"/>
      <c r="BE30" s="84"/>
      <c r="BF30" s="84"/>
      <c r="BG30" s="84"/>
      <c r="BH30" s="84"/>
      <c r="BI30" s="68"/>
      <c r="BJ30" s="68"/>
      <c r="BK30" s="68"/>
      <c r="BL30" s="68"/>
      <c r="BM30" s="84"/>
      <c r="BN30" s="68"/>
      <c r="BO30" s="68"/>
      <c r="BP30" s="68"/>
      <c r="BQ30" s="68"/>
      <c r="BR30" s="68"/>
    </row>
    <row r="31" spans="1:70" x14ac:dyDescent="0.25">
      <c r="A31" s="67">
        <v>1</v>
      </c>
      <c r="D31" s="67" t="s">
        <v>743</v>
      </c>
      <c r="E31" s="67" t="s">
        <v>743</v>
      </c>
      <c r="F31" s="2" t="s">
        <v>121</v>
      </c>
      <c r="G31" s="2" t="s">
        <v>102</v>
      </c>
      <c r="H31" s="2" t="s">
        <v>106</v>
      </c>
      <c r="I31" s="68" t="s">
        <v>1742</v>
      </c>
      <c r="J31" s="68" t="s">
        <v>1743</v>
      </c>
      <c r="K31" s="68" t="s">
        <v>10</v>
      </c>
      <c r="L31" s="3">
        <v>25000</v>
      </c>
      <c r="M31" s="3">
        <v>250</v>
      </c>
      <c r="N31" s="3">
        <v>1250</v>
      </c>
      <c r="O31" s="68">
        <v>7</v>
      </c>
      <c r="P31" s="84">
        <f t="shared" si="1"/>
        <v>5</v>
      </c>
      <c r="Q31" s="84">
        <f t="shared" si="2"/>
        <v>2</v>
      </c>
      <c r="R31" s="87"/>
      <c r="S31" s="87"/>
      <c r="T31" s="107">
        <v>1</v>
      </c>
      <c r="U31" s="108"/>
      <c r="V31" s="108"/>
      <c r="W31" s="108"/>
      <c r="X31" s="68">
        <v>1</v>
      </c>
      <c r="Y31" s="68"/>
      <c r="Z31" s="84"/>
      <c r="AA31" s="68"/>
      <c r="AB31" s="68"/>
      <c r="AC31" s="68"/>
      <c r="AD31" s="68"/>
      <c r="AE31" s="68"/>
      <c r="AF31" s="84">
        <v>1</v>
      </c>
      <c r="AG31" s="84">
        <v>1</v>
      </c>
      <c r="AH31" s="84">
        <v>1</v>
      </c>
      <c r="AI31" s="84"/>
      <c r="AJ31" s="84"/>
      <c r="AK31" s="84"/>
      <c r="AL31" s="84"/>
      <c r="AM31" s="68"/>
      <c r="AN31" s="84"/>
      <c r="AO31" s="84"/>
      <c r="AP31" s="84"/>
      <c r="AQ31" s="68"/>
      <c r="AR31" s="84"/>
      <c r="AS31" s="84"/>
      <c r="AT31" s="84"/>
      <c r="AU31" s="84"/>
      <c r="AV31" s="68"/>
      <c r="AW31" s="68"/>
      <c r="AX31" s="68"/>
      <c r="AY31" s="84"/>
      <c r="AZ31" s="68"/>
      <c r="BA31" s="68"/>
      <c r="BB31" s="84"/>
      <c r="BC31" s="84"/>
      <c r="BD31" s="84"/>
      <c r="BE31" s="84"/>
      <c r="BF31" s="84"/>
      <c r="BG31" s="84"/>
      <c r="BH31" s="84"/>
      <c r="BI31" s="68"/>
      <c r="BJ31" s="68"/>
      <c r="BK31" s="68"/>
      <c r="BL31" s="68"/>
      <c r="BM31" s="84"/>
      <c r="BN31" s="68"/>
      <c r="BO31" s="68"/>
      <c r="BP31" s="68"/>
      <c r="BQ31" s="68"/>
      <c r="BR31" s="68"/>
    </row>
    <row r="32" spans="1:70" x14ac:dyDescent="0.25">
      <c r="A32" s="67">
        <v>1</v>
      </c>
      <c r="D32" s="67" t="s">
        <v>743</v>
      </c>
      <c r="E32" s="67" t="s">
        <v>743</v>
      </c>
      <c r="F32" s="2" t="s">
        <v>121</v>
      </c>
      <c r="G32" s="2" t="s">
        <v>102</v>
      </c>
      <c r="H32" s="2" t="s">
        <v>107</v>
      </c>
      <c r="I32" s="68" t="s">
        <v>804</v>
      </c>
      <c r="J32" s="68" t="s">
        <v>1744</v>
      </c>
      <c r="K32" s="68" t="s">
        <v>7</v>
      </c>
      <c r="L32" s="3">
        <v>5000</v>
      </c>
      <c r="M32" s="3">
        <v>50</v>
      </c>
      <c r="N32" s="3">
        <v>250</v>
      </c>
      <c r="O32" s="68">
        <v>5</v>
      </c>
      <c r="P32" s="84">
        <f t="shared" si="1"/>
        <v>2</v>
      </c>
      <c r="Q32" s="84">
        <f t="shared" si="2"/>
        <v>3</v>
      </c>
      <c r="R32" s="87"/>
      <c r="S32" s="87"/>
      <c r="T32" s="107"/>
      <c r="U32" s="108"/>
      <c r="V32" s="108"/>
      <c r="W32" s="108"/>
      <c r="X32" s="68"/>
      <c r="Y32" s="68"/>
      <c r="Z32" s="84"/>
      <c r="AA32" s="68"/>
      <c r="AB32" s="68"/>
      <c r="AC32" s="68"/>
      <c r="AD32" s="68"/>
      <c r="AE32" s="68"/>
      <c r="AF32" s="84"/>
      <c r="AG32" s="84"/>
      <c r="AH32" s="84">
        <v>1</v>
      </c>
      <c r="AI32" s="84"/>
      <c r="AJ32" s="84"/>
      <c r="AK32" s="84"/>
      <c r="AL32" s="84"/>
      <c r="AM32" s="68"/>
      <c r="AN32" s="84"/>
      <c r="AO32" s="84"/>
      <c r="AP32" s="84"/>
      <c r="AQ32" s="68"/>
      <c r="AR32" s="84"/>
      <c r="AS32" s="84"/>
      <c r="AT32" s="84"/>
      <c r="AU32" s="84"/>
      <c r="AV32" s="68"/>
      <c r="AW32" s="68"/>
      <c r="AX32" s="68"/>
      <c r="AY32" s="84"/>
      <c r="AZ32" s="68"/>
      <c r="BA32" s="68"/>
      <c r="BB32" s="84"/>
      <c r="BC32" s="84"/>
      <c r="BD32" s="84"/>
      <c r="BE32" s="84"/>
      <c r="BF32" s="84"/>
      <c r="BG32" s="84"/>
      <c r="BH32" s="84"/>
      <c r="BI32" s="68"/>
      <c r="BJ32" s="68">
        <v>1</v>
      </c>
      <c r="BK32" s="68"/>
      <c r="BL32" s="68"/>
      <c r="BM32" s="84"/>
      <c r="BN32" s="68"/>
      <c r="BO32" s="68"/>
      <c r="BP32" s="68"/>
      <c r="BQ32" s="68"/>
      <c r="BR32" s="68"/>
    </row>
    <row r="33" spans="1:70" x14ac:dyDescent="0.25">
      <c r="A33" s="67">
        <v>1</v>
      </c>
      <c r="D33" s="67" t="s">
        <v>743</v>
      </c>
      <c r="E33" s="67" t="s">
        <v>743</v>
      </c>
      <c r="F33" s="2" t="s">
        <v>121</v>
      </c>
      <c r="G33" s="2" t="s">
        <v>102</v>
      </c>
      <c r="H33" s="2" t="s">
        <v>111</v>
      </c>
      <c r="I33" s="68" t="s">
        <v>1741</v>
      </c>
      <c r="J33" s="68" t="s">
        <v>1381</v>
      </c>
      <c r="K33" s="68" t="s">
        <v>15</v>
      </c>
      <c r="L33" s="3">
        <v>50000</v>
      </c>
      <c r="M33" s="3">
        <v>500</v>
      </c>
      <c r="N33" s="3">
        <v>2500</v>
      </c>
      <c r="O33" s="68">
        <v>8</v>
      </c>
      <c r="P33" s="84">
        <f t="shared" si="1"/>
        <v>7</v>
      </c>
      <c r="Q33" s="84">
        <f t="shared" si="2"/>
        <v>1</v>
      </c>
      <c r="R33" s="87"/>
      <c r="S33" s="87"/>
      <c r="T33" s="107">
        <v>1</v>
      </c>
      <c r="U33" s="108">
        <v>1</v>
      </c>
      <c r="V33" s="108">
        <v>1</v>
      </c>
      <c r="W33" s="108"/>
      <c r="X33" s="68"/>
      <c r="Y33" s="68"/>
      <c r="Z33" s="84">
        <v>1</v>
      </c>
      <c r="AA33" s="68"/>
      <c r="AB33" s="68"/>
      <c r="AC33" s="68"/>
      <c r="AD33" s="68">
        <v>1</v>
      </c>
      <c r="AE33" s="68"/>
      <c r="AF33" s="228">
        <v>1</v>
      </c>
      <c r="AG33" s="84"/>
      <c r="AH33" s="84"/>
      <c r="AI33" s="84"/>
      <c r="AJ33" s="84"/>
      <c r="AK33" s="84"/>
      <c r="AL33" s="84"/>
      <c r="AM33" s="68"/>
      <c r="AN33" s="84"/>
      <c r="AO33" s="84"/>
      <c r="AP33" s="84"/>
      <c r="AQ33" s="68"/>
      <c r="AR33" s="84"/>
      <c r="AS33" s="84"/>
      <c r="AT33" s="84"/>
      <c r="AU33" s="84"/>
      <c r="AV33" s="68"/>
      <c r="AW33" s="68"/>
      <c r="AX33" s="68">
        <v>1</v>
      </c>
      <c r="AY33" s="84"/>
      <c r="AZ33" s="68"/>
      <c r="BA33" s="68"/>
      <c r="BB33" s="84"/>
      <c r="BC33" s="84"/>
      <c r="BD33" s="84"/>
      <c r="BE33" s="84"/>
      <c r="BF33" s="84"/>
      <c r="BG33" s="84"/>
      <c r="BH33" s="84"/>
      <c r="BI33" s="68"/>
      <c r="BJ33" s="68"/>
      <c r="BK33" s="68"/>
      <c r="BL33" s="68"/>
      <c r="BM33" s="84"/>
      <c r="BN33" s="68"/>
      <c r="BO33" s="68"/>
      <c r="BP33" s="68"/>
      <c r="BQ33" s="68"/>
      <c r="BR33" s="68"/>
    </row>
    <row r="34" spans="1:70" x14ac:dyDescent="0.25">
      <c r="A34" s="67">
        <v>1</v>
      </c>
      <c r="D34" s="67" t="s">
        <v>743</v>
      </c>
      <c r="E34" s="67" t="s">
        <v>743</v>
      </c>
      <c r="F34" s="2" t="s">
        <v>121</v>
      </c>
      <c r="G34" s="2" t="s">
        <v>102</v>
      </c>
      <c r="H34" s="2" t="s">
        <v>108</v>
      </c>
      <c r="I34" s="68" t="s">
        <v>2896</v>
      </c>
      <c r="J34" s="68" t="s">
        <v>1747</v>
      </c>
      <c r="K34" s="68" t="s">
        <v>12</v>
      </c>
      <c r="L34" s="3">
        <v>2000</v>
      </c>
      <c r="M34" s="3">
        <v>20</v>
      </c>
      <c r="N34" s="3">
        <v>100</v>
      </c>
      <c r="O34" s="68">
        <v>4</v>
      </c>
      <c r="P34" s="84">
        <f t="shared" si="1"/>
        <v>2</v>
      </c>
      <c r="Q34" s="84">
        <f t="shared" si="2"/>
        <v>2</v>
      </c>
      <c r="R34" s="87"/>
      <c r="S34" s="87"/>
      <c r="T34" s="107"/>
      <c r="U34" s="108"/>
      <c r="V34" s="108"/>
      <c r="W34" s="108"/>
      <c r="X34" s="68"/>
      <c r="Y34" s="68"/>
      <c r="Z34" s="84"/>
      <c r="AA34" s="68"/>
      <c r="AB34" s="68"/>
      <c r="AC34" s="68"/>
      <c r="AD34" s="68"/>
      <c r="AE34" s="68"/>
      <c r="AF34" s="84">
        <v>1</v>
      </c>
      <c r="AG34" s="84"/>
      <c r="AH34" s="84"/>
      <c r="AI34" s="84"/>
      <c r="AJ34" s="84"/>
      <c r="AK34" s="84"/>
      <c r="AL34" s="84"/>
      <c r="AM34" s="68"/>
      <c r="AN34" s="84"/>
      <c r="AO34" s="84"/>
      <c r="AP34" s="84"/>
      <c r="AQ34" s="68"/>
      <c r="AR34" s="84"/>
      <c r="AS34" s="84"/>
      <c r="AT34" s="84"/>
      <c r="AU34" s="84"/>
      <c r="AV34" s="68"/>
      <c r="AW34" s="68"/>
      <c r="AX34" s="68"/>
      <c r="AY34" s="84"/>
      <c r="AZ34" s="68"/>
      <c r="BA34" s="68"/>
      <c r="BB34" s="84"/>
      <c r="BC34" s="84"/>
      <c r="BD34" s="84"/>
      <c r="BE34" s="84"/>
      <c r="BF34" s="84"/>
      <c r="BG34" s="84"/>
      <c r="BH34" s="84"/>
      <c r="BI34" s="68"/>
      <c r="BJ34" s="68"/>
      <c r="BK34" s="68"/>
      <c r="BL34" s="68"/>
      <c r="BM34" s="84">
        <v>1</v>
      </c>
      <c r="BN34" s="68"/>
      <c r="BO34" s="68"/>
      <c r="BP34" s="68"/>
      <c r="BQ34" s="68"/>
      <c r="BR34" s="68"/>
    </row>
    <row r="35" spans="1:70" x14ac:dyDescent="0.25">
      <c r="A35" s="67">
        <v>1</v>
      </c>
      <c r="D35" s="67" t="s">
        <v>743</v>
      </c>
      <c r="E35" s="67" t="s">
        <v>743</v>
      </c>
      <c r="F35" s="2" t="s">
        <v>121</v>
      </c>
      <c r="G35" s="2" t="s">
        <v>102</v>
      </c>
      <c r="H35" s="2" t="s">
        <v>105</v>
      </c>
      <c r="I35" s="127" t="s">
        <v>805</v>
      </c>
      <c r="J35" s="127" t="s">
        <v>1820</v>
      </c>
      <c r="K35" s="68" t="s">
        <v>7</v>
      </c>
      <c r="L35" s="3">
        <v>5000</v>
      </c>
      <c r="M35" s="3">
        <v>50</v>
      </c>
      <c r="N35" s="3">
        <v>250</v>
      </c>
      <c r="O35" s="68">
        <v>5</v>
      </c>
      <c r="P35" s="84">
        <f t="shared" si="1"/>
        <v>3</v>
      </c>
      <c r="Q35" s="84">
        <f t="shared" si="2"/>
        <v>2</v>
      </c>
      <c r="R35" s="87"/>
      <c r="S35" s="87"/>
      <c r="T35" s="107"/>
      <c r="U35" s="108"/>
      <c r="V35" s="108"/>
      <c r="W35" s="108"/>
      <c r="X35" s="68"/>
      <c r="Y35" s="68"/>
      <c r="Z35" s="84"/>
      <c r="AA35" s="68"/>
      <c r="AB35" s="68">
        <v>1</v>
      </c>
      <c r="AC35" s="68"/>
      <c r="AD35" s="68"/>
      <c r="AE35" s="68"/>
      <c r="AF35" s="84"/>
      <c r="AG35" s="84"/>
      <c r="AH35" s="84"/>
      <c r="AI35" s="84"/>
      <c r="AJ35" s="84"/>
      <c r="AK35" s="84"/>
      <c r="AL35" s="84"/>
      <c r="AM35" s="68"/>
      <c r="AN35" s="84"/>
      <c r="AO35" s="84"/>
      <c r="AP35" s="84">
        <v>1</v>
      </c>
      <c r="AQ35" s="68"/>
      <c r="AR35" s="84"/>
      <c r="AS35" s="84">
        <v>1</v>
      </c>
      <c r="AT35" s="84"/>
      <c r="AU35" s="84"/>
      <c r="AV35" s="68"/>
      <c r="AW35" s="68"/>
      <c r="AX35" s="68"/>
      <c r="AY35" s="84"/>
      <c r="AZ35" s="68"/>
      <c r="BA35" s="68"/>
      <c r="BB35" s="84"/>
      <c r="BC35" s="84"/>
      <c r="BD35" s="84"/>
      <c r="BE35" s="84"/>
      <c r="BF35" s="84"/>
      <c r="BG35" s="84"/>
      <c r="BH35" s="84"/>
      <c r="BI35" s="68"/>
      <c r="BJ35" s="68"/>
      <c r="BK35" s="68"/>
      <c r="BL35" s="68"/>
      <c r="BM35" s="84"/>
      <c r="BN35" s="68"/>
      <c r="BO35" s="68"/>
      <c r="BP35" s="68"/>
      <c r="BQ35" s="68"/>
      <c r="BR35" s="68"/>
    </row>
    <row r="36" spans="1:70" x14ac:dyDescent="0.25">
      <c r="A36" s="67">
        <v>1</v>
      </c>
      <c r="D36" s="67" t="s">
        <v>743</v>
      </c>
      <c r="E36" s="67" t="s">
        <v>743</v>
      </c>
      <c r="F36" s="2" t="s">
        <v>121</v>
      </c>
      <c r="G36" s="2" t="s">
        <v>102</v>
      </c>
      <c r="H36" s="2" t="s">
        <v>110</v>
      </c>
      <c r="I36" s="127" t="s">
        <v>2897</v>
      </c>
      <c r="J36" s="127" t="s">
        <v>1821</v>
      </c>
      <c r="K36" s="68" t="s">
        <v>10</v>
      </c>
      <c r="L36" s="3">
        <v>25000</v>
      </c>
      <c r="M36" s="3">
        <v>250</v>
      </c>
      <c r="N36" s="3">
        <v>1250</v>
      </c>
      <c r="O36" s="68">
        <v>7</v>
      </c>
      <c r="P36" s="84">
        <f t="shared" si="1"/>
        <v>5</v>
      </c>
      <c r="Q36" s="84">
        <f t="shared" si="2"/>
        <v>2</v>
      </c>
      <c r="R36" s="87"/>
      <c r="S36" s="87"/>
      <c r="T36" s="107"/>
      <c r="U36" s="108"/>
      <c r="V36" s="108"/>
      <c r="W36" s="108"/>
      <c r="X36" s="68">
        <v>1</v>
      </c>
      <c r="Y36" s="68"/>
      <c r="Z36" s="84"/>
      <c r="AA36" s="68"/>
      <c r="AB36" s="68"/>
      <c r="AC36" s="68">
        <v>1</v>
      </c>
      <c r="AD36" s="68"/>
      <c r="AE36" s="68"/>
      <c r="AF36" s="84">
        <v>1</v>
      </c>
      <c r="AG36" s="84">
        <v>1</v>
      </c>
      <c r="AH36" s="84"/>
      <c r="AI36" s="84"/>
      <c r="AJ36" s="84"/>
      <c r="AK36" s="84">
        <v>1</v>
      </c>
      <c r="AL36" s="84"/>
      <c r="AM36" s="68"/>
      <c r="AN36" s="84"/>
      <c r="AO36" s="84"/>
      <c r="AP36" s="84"/>
      <c r="AQ36" s="68"/>
      <c r="AR36" s="84"/>
      <c r="AS36" s="84"/>
      <c r="AT36" s="84"/>
      <c r="AU36" s="84"/>
      <c r="AV36" s="68"/>
      <c r="AW36" s="68"/>
      <c r="AX36" s="68"/>
      <c r="AY36" s="84"/>
      <c r="AZ36" s="68"/>
      <c r="BA36" s="68"/>
      <c r="BB36" s="84"/>
      <c r="BC36" s="84"/>
      <c r="BD36" s="84"/>
      <c r="BE36" s="84"/>
      <c r="BF36" s="84"/>
      <c r="BG36" s="84"/>
      <c r="BH36" s="84"/>
      <c r="BI36" s="68"/>
      <c r="BJ36" s="68"/>
      <c r="BK36" s="68"/>
      <c r="BL36" s="68"/>
      <c r="BM36" s="84"/>
      <c r="BN36" s="68"/>
      <c r="BO36" s="68"/>
      <c r="BP36" s="68"/>
      <c r="BQ36" s="68"/>
      <c r="BR36" s="68"/>
    </row>
    <row r="37" spans="1:70" x14ac:dyDescent="0.25">
      <c r="A37" s="67">
        <v>1</v>
      </c>
      <c r="D37" s="67" t="s">
        <v>743</v>
      </c>
      <c r="E37" s="67" t="s">
        <v>743</v>
      </c>
      <c r="F37" s="2" t="s">
        <v>121</v>
      </c>
      <c r="G37" s="2" t="s">
        <v>102</v>
      </c>
      <c r="H37" s="2" t="s">
        <v>109</v>
      </c>
      <c r="I37" s="127" t="s">
        <v>1751</v>
      </c>
      <c r="J37" s="127" t="s">
        <v>1822</v>
      </c>
      <c r="K37" s="68" t="s">
        <v>7</v>
      </c>
      <c r="L37" s="3">
        <v>5000</v>
      </c>
      <c r="M37" s="3">
        <v>50</v>
      </c>
      <c r="N37" s="3">
        <v>250</v>
      </c>
      <c r="O37" s="68">
        <v>5</v>
      </c>
      <c r="P37" s="84">
        <f t="shared" si="1"/>
        <v>3</v>
      </c>
      <c r="Q37" s="84">
        <f t="shared" si="2"/>
        <v>2</v>
      </c>
      <c r="R37" s="87"/>
      <c r="S37" s="87"/>
      <c r="T37" s="107"/>
      <c r="U37" s="108"/>
      <c r="V37" s="108"/>
      <c r="W37" s="108"/>
      <c r="X37" s="68"/>
      <c r="Y37" s="68"/>
      <c r="Z37" s="84"/>
      <c r="AA37" s="68">
        <v>1</v>
      </c>
      <c r="AB37" s="68"/>
      <c r="AC37" s="68"/>
      <c r="AD37" s="68"/>
      <c r="AE37" s="68"/>
      <c r="AF37" s="84">
        <v>1</v>
      </c>
      <c r="AG37" s="84"/>
      <c r="AH37" s="84"/>
      <c r="AI37" s="84"/>
      <c r="AJ37" s="84"/>
      <c r="AK37" s="84"/>
      <c r="AL37" s="84"/>
      <c r="AM37" s="68"/>
      <c r="AN37" s="84"/>
      <c r="AO37" s="84"/>
      <c r="AP37" s="84"/>
      <c r="AQ37" s="68"/>
      <c r="AR37" s="84"/>
      <c r="AS37" s="84"/>
      <c r="AT37" s="84"/>
      <c r="AU37" s="84"/>
      <c r="AV37" s="68">
        <v>1</v>
      </c>
      <c r="AW37" s="68"/>
      <c r="AX37" s="68"/>
      <c r="AY37" s="84"/>
      <c r="AZ37" s="68"/>
      <c r="BA37" s="68"/>
      <c r="BB37" s="84"/>
      <c r="BC37" s="84"/>
      <c r="BD37" s="84"/>
      <c r="BE37" s="84"/>
      <c r="BF37" s="84"/>
      <c r="BG37" s="84"/>
      <c r="BH37" s="84"/>
      <c r="BI37" s="68"/>
      <c r="BJ37" s="68"/>
      <c r="BK37" s="68"/>
      <c r="BL37" s="68"/>
      <c r="BM37" s="84"/>
      <c r="BN37" s="68"/>
      <c r="BO37" s="68"/>
      <c r="BP37" s="68"/>
      <c r="BQ37" s="68"/>
      <c r="BR37" s="68"/>
    </row>
    <row r="38" spans="1:70" x14ac:dyDescent="0.25">
      <c r="A38" s="67">
        <v>1</v>
      </c>
      <c r="D38" s="67" t="s">
        <v>743</v>
      </c>
      <c r="E38" s="67" t="s">
        <v>743</v>
      </c>
      <c r="F38" s="2" t="s">
        <v>121</v>
      </c>
      <c r="G38" s="2" t="s">
        <v>102</v>
      </c>
      <c r="H38" s="2" t="s">
        <v>323</v>
      </c>
      <c r="I38" s="68" t="s">
        <v>838</v>
      </c>
      <c r="J38" s="68" t="s">
        <v>1373</v>
      </c>
      <c r="K38" s="68" t="s">
        <v>7</v>
      </c>
      <c r="L38" s="3">
        <v>5000</v>
      </c>
      <c r="M38" s="3">
        <v>50</v>
      </c>
      <c r="N38" s="3">
        <v>250</v>
      </c>
      <c r="O38" s="68">
        <v>5</v>
      </c>
      <c r="P38" s="84">
        <f t="shared" ref="P38:P69" si="3">SUM(R38:BM38)</f>
        <v>3</v>
      </c>
      <c r="Q38" s="84">
        <f t="shared" si="2"/>
        <v>2</v>
      </c>
      <c r="R38" s="87"/>
      <c r="S38" s="87"/>
      <c r="T38" s="107"/>
      <c r="U38" s="108"/>
      <c r="V38" s="108"/>
      <c r="W38" s="108">
        <v>1</v>
      </c>
      <c r="X38" s="68"/>
      <c r="Y38" s="68"/>
      <c r="Z38" s="84"/>
      <c r="AA38" s="68"/>
      <c r="AB38" s="68"/>
      <c r="AC38" s="68"/>
      <c r="AD38" s="68"/>
      <c r="AE38" s="68"/>
      <c r="AF38" s="84"/>
      <c r="AG38" s="84"/>
      <c r="AH38" s="84"/>
      <c r="AI38" s="84"/>
      <c r="AJ38" s="84"/>
      <c r="AK38" s="84"/>
      <c r="AL38" s="84"/>
      <c r="AM38" s="68"/>
      <c r="AN38" s="84"/>
      <c r="AO38" s="84"/>
      <c r="AP38" s="84"/>
      <c r="AQ38" s="68"/>
      <c r="AR38" s="84"/>
      <c r="AS38" s="84"/>
      <c r="AT38" s="84"/>
      <c r="AU38" s="84"/>
      <c r="AV38" s="68"/>
      <c r="AW38" s="68"/>
      <c r="AX38" s="68"/>
      <c r="AY38" s="84"/>
      <c r="AZ38" s="68"/>
      <c r="BA38" s="68"/>
      <c r="BB38" s="84"/>
      <c r="BC38" s="84"/>
      <c r="BD38" s="84">
        <v>1</v>
      </c>
      <c r="BE38" s="84">
        <v>1</v>
      </c>
      <c r="BF38" s="84"/>
      <c r="BG38" s="84"/>
      <c r="BH38" s="84"/>
      <c r="BI38" s="68"/>
      <c r="BJ38" s="68"/>
      <c r="BK38" s="68"/>
      <c r="BL38" s="68"/>
      <c r="BM38" s="84"/>
      <c r="BN38" s="68"/>
      <c r="BO38" s="68"/>
      <c r="BP38" s="68"/>
      <c r="BQ38" s="68"/>
      <c r="BR38" s="68"/>
    </row>
    <row r="39" spans="1:70" x14ac:dyDescent="0.25">
      <c r="A39" s="67">
        <v>1</v>
      </c>
      <c r="D39" s="67" t="s">
        <v>743</v>
      </c>
      <c r="E39" s="67" t="s">
        <v>743</v>
      </c>
      <c r="F39" s="2" t="s">
        <v>121</v>
      </c>
      <c r="G39" s="2" t="s">
        <v>65</v>
      </c>
      <c r="H39" s="2" t="s">
        <v>100</v>
      </c>
      <c r="I39" s="127" t="s">
        <v>1750</v>
      </c>
      <c r="J39" s="68" t="s">
        <v>1373</v>
      </c>
      <c r="K39" s="68" t="s">
        <v>12</v>
      </c>
      <c r="L39" s="3">
        <v>2000</v>
      </c>
      <c r="M39" s="3">
        <v>20</v>
      </c>
      <c r="N39" s="3">
        <v>100</v>
      </c>
      <c r="O39" s="68">
        <v>4</v>
      </c>
      <c r="P39" s="84">
        <f t="shared" si="3"/>
        <v>2</v>
      </c>
      <c r="Q39" s="84">
        <f t="shared" si="2"/>
        <v>2</v>
      </c>
      <c r="R39" s="87"/>
      <c r="S39" s="87"/>
      <c r="T39" s="107">
        <v>1</v>
      </c>
      <c r="U39" s="108"/>
      <c r="V39" s="108"/>
      <c r="W39" s="108"/>
      <c r="X39" s="68"/>
      <c r="Y39" s="68"/>
      <c r="Z39" s="84"/>
      <c r="AA39" s="68"/>
      <c r="AB39" s="68"/>
      <c r="AC39" s="68"/>
      <c r="AD39" s="68"/>
      <c r="AE39" s="68"/>
      <c r="AF39" s="84"/>
      <c r="AG39" s="84"/>
      <c r="AH39" s="84"/>
      <c r="AI39" s="84"/>
      <c r="AJ39" s="84"/>
      <c r="AK39" s="84"/>
      <c r="AL39" s="84"/>
      <c r="AM39" s="68"/>
      <c r="AN39" s="84"/>
      <c r="AO39" s="84"/>
      <c r="AP39" s="84"/>
      <c r="AQ39" s="68"/>
      <c r="AR39" s="84"/>
      <c r="AS39" s="84"/>
      <c r="AT39" s="84"/>
      <c r="AU39" s="84"/>
      <c r="AV39" s="68"/>
      <c r="AW39" s="68"/>
      <c r="AX39" s="68"/>
      <c r="AY39" s="84"/>
      <c r="AZ39" s="68"/>
      <c r="BA39" s="68"/>
      <c r="BB39" s="84"/>
      <c r="BC39" s="84"/>
      <c r="BD39" s="84"/>
      <c r="BE39" s="84"/>
      <c r="BF39" s="84"/>
      <c r="BG39" s="84"/>
      <c r="BH39" s="84"/>
      <c r="BI39" s="68">
        <v>1</v>
      </c>
      <c r="BJ39" s="68"/>
      <c r="BK39" s="68"/>
      <c r="BL39" s="68"/>
      <c r="BM39" s="84"/>
      <c r="BN39" s="68"/>
      <c r="BO39" s="68"/>
      <c r="BP39" s="68"/>
      <c r="BQ39" s="68"/>
      <c r="BR39" s="68"/>
    </row>
    <row r="40" spans="1:70" x14ac:dyDescent="0.25">
      <c r="A40" s="67">
        <v>1</v>
      </c>
      <c r="D40" s="67" t="s">
        <v>743</v>
      </c>
      <c r="E40" s="67" t="s">
        <v>743</v>
      </c>
      <c r="F40" s="2" t="s">
        <v>121</v>
      </c>
      <c r="G40" s="2" t="s">
        <v>65</v>
      </c>
      <c r="H40" s="2" t="s">
        <v>125</v>
      </c>
      <c r="I40" s="68" t="s">
        <v>2898</v>
      </c>
      <c r="J40" s="68" t="s">
        <v>1749</v>
      </c>
      <c r="K40" s="68" t="s">
        <v>12</v>
      </c>
      <c r="L40" s="3">
        <v>2000</v>
      </c>
      <c r="M40" s="3">
        <v>20</v>
      </c>
      <c r="N40" s="3">
        <v>100</v>
      </c>
      <c r="O40" s="68">
        <v>4</v>
      </c>
      <c r="P40" s="84">
        <f t="shared" si="3"/>
        <v>2</v>
      </c>
      <c r="Q40" s="84">
        <f t="shared" si="2"/>
        <v>2</v>
      </c>
      <c r="R40" s="87"/>
      <c r="S40" s="87"/>
      <c r="T40" s="107"/>
      <c r="U40" s="108"/>
      <c r="V40" s="108"/>
      <c r="W40" s="108"/>
      <c r="X40" s="68"/>
      <c r="Y40" s="68"/>
      <c r="Z40" s="84"/>
      <c r="AA40" s="68"/>
      <c r="AB40" s="68"/>
      <c r="AC40" s="68"/>
      <c r="AD40" s="68"/>
      <c r="AE40" s="68"/>
      <c r="AF40" s="84"/>
      <c r="AG40" s="84"/>
      <c r="AH40" s="84"/>
      <c r="AI40" s="84"/>
      <c r="AJ40" s="84"/>
      <c r="AK40" s="84"/>
      <c r="AL40" s="84"/>
      <c r="AM40" s="68"/>
      <c r="AN40" s="84"/>
      <c r="AO40" s="84"/>
      <c r="AP40" s="84"/>
      <c r="AQ40" s="68"/>
      <c r="AR40" s="84"/>
      <c r="AS40" s="84"/>
      <c r="AT40" s="84"/>
      <c r="AU40" s="84">
        <v>1</v>
      </c>
      <c r="AV40" s="68"/>
      <c r="AW40" s="68"/>
      <c r="AX40" s="68"/>
      <c r="AY40" s="84"/>
      <c r="AZ40" s="68"/>
      <c r="BA40" s="68"/>
      <c r="BB40" s="84"/>
      <c r="BC40" s="84"/>
      <c r="BD40" s="84"/>
      <c r="BE40" s="84"/>
      <c r="BF40" s="84"/>
      <c r="BG40" s="84"/>
      <c r="BH40" s="84"/>
      <c r="BI40" s="68"/>
      <c r="BJ40" s="68"/>
      <c r="BK40" s="68">
        <v>1</v>
      </c>
      <c r="BL40" s="68"/>
      <c r="BM40" s="84"/>
      <c r="BN40" s="68"/>
      <c r="BO40" s="68"/>
      <c r="BP40" s="68"/>
      <c r="BQ40" s="68"/>
      <c r="BR40" s="68"/>
    </row>
    <row r="41" spans="1:70" x14ac:dyDescent="0.25">
      <c r="A41" s="67">
        <v>1</v>
      </c>
      <c r="D41" s="67" t="s">
        <v>743</v>
      </c>
      <c r="E41" s="67" t="s">
        <v>743</v>
      </c>
      <c r="F41" s="2" t="s">
        <v>121</v>
      </c>
      <c r="G41" s="2" t="s">
        <v>65</v>
      </c>
      <c r="H41" s="2" t="s">
        <v>101</v>
      </c>
      <c r="I41" s="127" t="s">
        <v>806</v>
      </c>
      <c r="J41" s="68" t="s">
        <v>1375</v>
      </c>
      <c r="K41" s="68" t="s">
        <v>14</v>
      </c>
      <c r="L41" s="3">
        <v>12000</v>
      </c>
      <c r="M41" s="3">
        <v>120</v>
      </c>
      <c r="N41" s="3">
        <v>600</v>
      </c>
      <c r="O41" s="68">
        <v>6</v>
      </c>
      <c r="P41" s="84">
        <f t="shared" si="3"/>
        <v>3</v>
      </c>
      <c r="Q41" s="84">
        <f t="shared" si="2"/>
        <v>3</v>
      </c>
      <c r="R41" s="87"/>
      <c r="S41" s="87"/>
      <c r="T41" s="107"/>
      <c r="U41" s="108"/>
      <c r="V41" s="108"/>
      <c r="W41" s="108"/>
      <c r="X41" s="68"/>
      <c r="Y41" s="68"/>
      <c r="Z41" s="84"/>
      <c r="AA41" s="68"/>
      <c r="AB41" s="68"/>
      <c r="AC41" s="68">
        <v>1</v>
      </c>
      <c r="AD41" s="68"/>
      <c r="AE41" s="68"/>
      <c r="AF41" s="84"/>
      <c r="AG41" s="84">
        <v>1</v>
      </c>
      <c r="AH41" s="84">
        <v>1</v>
      </c>
      <c r="AI41" s="84"/>
      <c r="AJ41" s="84"/>
      <c r="AK41" s="84"/>
      <c r="AL41" s="84"/>
      <c r="AM41" s="68"/>
      <c r="AN41" s="84"/>
      <c r="AO41" s="84"/>
      <c r="AP41" s="84"/>
      <c r="AQ41" s="68"/>
      <c r="AR41" s="84"/>
      <c r="AS41" s="84"/>
      <c r="AT41" s="84"/>
      <c r="AU41" s="84"/>
      <c r="AV41" s="68"/>
      <c r="AW41" s="68"/>
      <c r="AX41" s="68"/>
      <c r="AY41" s="84"/>
      <c r="AZ41" s="68"/>
      <c r="BA41" s="68"/>
      <c r="BB41" s="84"/>
      <c r="BC41" s="84"/>
      <c r="BD41" s="84"/>
      <c r="BE41" s="84"/>
      <c r="BF41" s="84"/>
      <c r="BG41" s="84"/>
      <c r="BH41" s="84"/>
      <c r="BI41" s="68"/>
      <c r="BJ41" s="68"/>
      <c r="BK41" s="68"/>
      <c r="BL41" s="68"/>
      <c r="BM41" s="84"/>
      <c r="BN41" s="68"/>
      <c r="BO41" s="68"/>
      <c r="BP41" s="68"/>
      <c r="BQ41" s="68"/>
      <c r="BR41" s="68"/>
    </row>
    <row r="42" spans="1:70" x14ac:dyDescent="0.25">
      <c r="A42" s="67">
        <v>1</v>
      </c>
      <c r="D42" s="67" t="s">
        <v>743</v>
      </c>
      <c r="E42" s="67" t="s">
        <v>743</v>
      </c>
      <c r="F42" s="4" t="s">
        <v>121</v>
      </c>
      <c r="G42" s="4" t="s">
        <v>70</v>
      </c>
      <c r="H42" s="4" t="s">
        <v>115</v>
      </c>
      <c r="I42" s="86" t="s">
        <v>793</v>
      </c>
      <c r="J42" s="86" t="s">
        <v>1731</v>
      </c>
      <c r="K42" s="86" t="s">
        <v>7</v>
      </c>
      <c r="L42" s="6">
        <v>5000</v>
      </c>
      <c r="M42" s="6">
        <v>50</v>
      </c>
      <c r="N42" s="6">
        <v>250</v>
      </c>
      <c r="O42" s="86">
        <v>5</v>
      </c>
      <c r="P42" s="87">
        <f t="shared" si="3"/>
        <v>2</v>
      </c>
      <c r="Q42" s="84">
        <f t="shared" ref="Q42:Q58" si="4">O42-P42</f>
        <v>3</v>
      </c>
      <c r="R42" s="87"/>
      <c r="S42" s="87"/>
      <c r="T42" s="109"/>
      <c r="U42" s="110"/>
      <c r="V42" s="110"/>
      <c r="W42" s="110"/>
      <c r="X42" s="86"/>
      <c r="Y42" s="86"/>
      <c r="Z42" s="87"/>
      <c r="AA42" s="86"/>
      <c r="AB42" s="86"/>
      <c r="AC42" s="86"/>
      <c r="AD42" s="86"/>
      <c r="AE42" s="86"/>
      <c r="AF42" s="87"/>
      <c r="AG42" s="87"/>
      <c r="AH42" s="87"/>
      <c r="AI42" s="87"/>
      <c r="AJ42" s="87"/>
      <c r="AK42" s="87"/>
      <c r="AL42" s="87"/>
      <c r="AM42" s="86"/>
      <c r="AN42" s="87"/>
      <c r="AO42" s="87"/>
      <c r="AP42" s="87"/>
      <c r="AQ42" s="86"/>
      <c r="AR42" s="87"/>
      <c r="AS42" s="87"/>
      <c r="AT42" s="87"/>
      <c r="AU42" s="87"/>
      <c r="AV42" s="86">
        <v>1</v>
      </c>
      <c r="AW42" s="227">
        <v>1</v>
      </c>
      <c r="AX42" s="86"/>
      <c r="AY42" s="87"/>
      <c r="AZ42" s="86"/>
      <c r="BA42" s="86"/>
      <c r="BB42" s="87"/>
      <c r="BC42" s="87"/>
      <c r="BD42" s="87"/>
      <c r="BE42" s="87"/>
      <c r="BF42" s="87"/>
      <c r="BG42" s="87"/>
      <c r="BH42" s="87"/>
      <c r="BI42" s="86"/>
      <c r="BJ42" s="86"/>
      <c r="BK42" s="86"/>
      <c r="BL42" s="86"/>
      <c r="BM42" s="87"/>
      <c r="BN42" s="68"/>
      <c r="BO42" s="68"/>
      <c r="BP42" s="68"/>
      <c r="BQ42" s="68"/>
      <c r="BR42" s="68"/>
    </row>
    <row r="43" spans="1:70" x14ac:dyDescent="0.25">
      <c r="A43" s="67">
        <v>1</v>
      </c>
      <c r="D43" s="67" t="s">
        <v>743</v>
      </c>
      <c r="E43" s="67" t="s">
        <v>743</v>
      </c>
      <c r="F43" s="4" t="s">
        <v>121</v>
      </c>
      <c r="G43" s="4" t="s">
        <v>70</v>
      </c>
      <c r="H43" s="4" t="s">
        <v>63</v>
      </c>
      <c r="I43" s="86" t="s">
        <v>794</v>
      </c>
      <c r="J43" s="86" t="s">
        <v>1732</v>
      </c>
      <c r="K43" s="86" t="s">
        <v>7</v>
      </c>
      <c r="L43" s="6">
        <v>5000</v>
      </c>
      <c r="M43" s="6">
        <v>50</v>
      </c>
      <c r="N43" s="6">
        <v>250</v>
      </c>
      <c r="O43" s="86">
        <v>5</v>
      </c>
      <c r="P43" s="87">
        <f t="shared" si="3"/>
        <v>2</v>
      </c>
      <c r="Q43" s="84">
        <f t="shared" si="4"/>
        <v>3</v>
      </c>
      <c r="R43" s="87"/>
      <c r="S43" s="87"/>
      <c r="T43" s="109"/>
      <c r="U43" s="110"/>
      <c r="V43" s="110"/>
      <c r="W43" s="110"/>
      <c r="X43" s="86"/>
      <c r="Y43" s="86"/>
      <c r="Z43" s="87"/>
      <c r="AA43" s="86"/>
      <c r="AB43" s="86"/>
      <c r="AC43" s="86"/>
      <c r="AD43" s="86"/>
      <c r="AE43" s="86"/>
      <c r="AF43" s="87"/>
      <c r="AG43" s="87"/>
      <c r="AH43" s="87">
        <v>1</v>
      </c>
      <c r="AI43" s="87"/>
      <c r="AJ43" s="87"/>
      <c r="AK43" s="87"/>
      <c r="AL43" s="87"/>
      <c r="AM43" s="86"/>
      <c r="AN43" s="87"/>
      <c r="AO43" s="87"/>
      <c r="AP43" s="87"/>
      <c r="AQ43" s="86"/>
      <c r="AR43" s="87"/>
      <c r="AS43" s="87"/>
      <c r="AT43" s="87"/>
      <c r="AU43" s="87"/>
      <c r="AV43" s="86"/>
      <c r="AW43" s="86"/>
      <c r="AX43" s="86"/>
      <c r="AY43" s="87"/>
      <c r="AZ43" s="86"/>
      <c r="BA43" s="86"/>
      <c r="BB43" s="87"/>
      <c r="BC43" s="87"/>
      <c r="BD43" s="87"/>
      <c r="BE43" s="87"/>
      <c r="BF43" s="87"/>
      <c r="BG43" s="87"/>
      <c r="BH43" s="87"/>
      <c r="BI43" s="86"/>
      <c r="BJ43" s="86"/>
      <c r="BK43" s="86">
        <v>1</v>
      </c>
      <c r="BL43" s="86"/>
      <c r="BM43" s="87"/>
      <c r="BN43" s="68"/>
      <c r="BO43" s="68"/>
      <c r="BP43" s="68"/>
      <c r="BQ43" s="68"/>
      <c r="BR43" s="68"/>
    </row>
    <row r="44" spans="1:70" x14ac:dyDescent="0.25">
      <c r="A44" s="67">
        <v>1</v>
      </c>
      <c r="D44" s="67" t="s">
        <v>743</v>
      </c>
      <c r="E44" s="67" t="s">
        <v>743</v>
      </c>
      <c r="F44" s="4" t="s">
        <v>121</v>
      </c>
      <c r="G44" s="4" t="s">
        <v>70</v>
      </c>
      <c r="H44" s="4" t="s">
        <v>116</v>
      </c>
      <c r="I44" s="86" t="s">
        <v>795</v>
      </c>
      <c r="J44" s="86" t="s">
        <v>1733</v>
      </c>
      <c r="K44" s="86" t="s">
        <v>7</v>
      </c>
      <c r="L44" s="6">
        <v>5000</v>
      </c>
      <c r="M44" s="6">
        <v>50</v>
      </c>
      <c r="N44" s="6">
        <v>250</v>
      </c>
      <c r="O44" s="86">
        <v>5</v>
      </c>
      <c r="P44" s="87">
        <f t="shared" si="3"/>
        <v>2</v>
      </c>
      <c r="Q44" s="84">
        <f t="shared" si="4"/>
        <v>3</v>
      </c>
      <c r="R44" s="87"/>
      <c r="S44" s="87"/>
      <c r="T44" s="109"/>
      <c r="U44" s="110"/>
      <c r="V44" s="110"/>
      <c r="W44" s="110"/>
      <c r="X44" s="86"/>
      <c r="Y44" s="86"/>
      <c r="Z44" s="87"/>
      <c r="AA44" s="86">
        <v>1</v>
      </c>
      <c r="AB44" s="86"/>
      <c r="AC44" s="86"/>
      <c r="AD44" s="86"/>
      <c r="AE44" s="86"/>
      <c r="AF44" s="87">
        <v>1</v>
      </c>
      <c r="AG44" s="87"/>
      <c r="AH44" s="87"/>
      <c r="AI44" s="87"/>
      <c r="AJ44" s="87"/>
      <c r="AK44" s="87"/>
      <c r="AL44" s="87"/>
      <c r="AM44" s="86"/>
      <c r="AN44" s="87"/>
      <c r="AO44" s="87"/>
      <c r="AP44" s="87"/>
      <c r="AQ44" s="86"/>
      <c r="AR44" s="87"/>
      <c r="AS44" s="87"/>
      <c r="AT44" s="87"/>
      <c r="AU44" s="87"/>
      <c r="AV44" s="86"/>
      <c r="AW44" s="86"/>
      <c r="AX44" s="86"/>
      <c r="AY44" s="87"/>
      <c r="AZ44" s="86"/>
      <c r="BA44" s="86"/>
      <c r="BB44" s="87"/>
      <c r="BC44" s="87"/>
      <c r="BD44" s="87"/>
      <c r="BE44" s="87"/>
      <c r="BF44" s="87"/>
      <c r="BG44" s="87"/>
      <c r="BH44" s="87"/>
      <c r="BI44" s="86"/>
      <c r="BJ44" s="86"/>
      <c r="BK44" s="86"/>
      <c r="BL44" s="86"/>
      <c r="BM44" s="87"/>
      <c r="BN44" s="68"/>
      <c r="BO44" s="68"/>
      <c r="BP44" s="68"/>
      <c r="BQ44" s="68"/>
      <c r="BR44" s="68"/>
    </row>
    <row r="45" spans="1:70" x14ac:dyDescent="0.25">
      <c r="A45" s="67">
        <v>1</v>
      </c>
      <c r="D45" s="67" t="s">
        <v>743</v>
      </c>
      <c r="E45" s="67" t="s">
        <v>743</v>
      </c>
      <c r="F45" s="4" t="s">
        <v>121</v>
      </c>
      <c r="G45" s="4" t="s">
        <v>70</v>
      </c>
      <c r="H45" s="4" t="s">
        <v>119</v>
      </c>
      <c r="I45" s="86" t="s">
        <v>796</v>
      </c>
      <c r="J45" s="86" t="s">
        <v>1734</v>
      </c>
      <c r="K45" s="86" t="s">
        <v>14</v>
      </c>
      <c r="L45" s="6">
        <v>12000</v>
      </c>
      <c r="M45" s="6">
        <v>120</v>
      </c>
      <c r="N45" s="6">
        <v>600</v>
      </c>
      <c r="O45" s="86">
        <v>6</v>
      </c>
      <c r="P45" s="87">
        <f t="shared" si="3"/>
        <v>3</v>
      </c>
      <c r="Q45" s="84">
        <f t="shared" si="4"/>
        <v>3</v>
      </c>
      <c r="R45" s="87"/>
      <c r="S45" s="87"/>
      <c r="T45" s="109"/>
      <c r="U45" s="110"/>
      <c r="V45" s="110"/>
      <c r="W45" s="110"/>
      <c r="X45" s="86"/>
      <c r="Y45" s="86"/>
      <c r="Z45" s="87">
        <v>1</v>
      </c>
      <c r="AA45" s="86">
        <v>1</v>
      </c>
      <c r="AB45" s="86"/>
      <c r="AC45" s="86"/>
      <c r="AD45" s="86"/>
      <c r="AE45" s="86"/>
      <c r="AF45" s="87"/>
      <c r="AG45" s="87"/>
      <c r="AH45" s="87">
        <v>1</v>
      </c>
      <c r="AI45" s="87"/>
      <c r="AJ45" s="87"/>
      <c r="AK45" s="87"/>
      <c r="AL45" s="87"/>
      <c r="AM45" s="86"/>
      <c r="AN45" s="87"/>
      <c r="AO45" s="87"/>
      <c r="AP45" s="87"/>
      <c r="AQ45" s="86"/>
      <c r="AR45" s="87"/>
      <c r="AS45" s="87"/>
      <c r="AT45" s="87"/>
      <c r="AU45" s="87"/>
      <c r="AV45" s="86"/>
      <c r="AW45" s="86"/>
      <c r="AX45" s="86"/>
      <c r="AY45" s="87"/>
      <c r="AZ45" s="86"/>
      <c r="BA45" s="86"/>
      <c r="BB45" s="87"/>
      <c r="BC45" s="87"/>
      <c r="BD45" s="87"/>
      <c r="BE45" s="87"/>
      <c r="BF45" s="87"/>
      <c r="BG45" s="87"/>
      <c r="BH45" s="87"/>
      <c r="BI45" s="86"/>
      <c r="BJ45" s="86"/>
      <c r="BK45" s="86"/>
      <c r="BL45" s="86"/>
      <c r="BM45" s="87"/>
      <c r="BN45" s="68"/>
      <c r="BO45" s="68"/>
      <c r="BP45" s="68"/>
      <c r="BQ45" s="68"/>
      <c r="BR45" s="68"/>
    </row>
    <row r="46" spans="1:70" x14ac:dyDescent="0.25">
      <c r="A46" s="67">
        <v>1</v>
      </c>
      <c r="D46" s="67" t="s">
        <v>743</v>
      </c>
      <c r="E46" s="67" t="s">
        <v>743</v>
      </c>
      <c r="F46" s="4" t="s">
        <v>121</v>
      </c>
      <c r="G46" s="4" t="s">
        <v>70</v>
      </c>
      <c r="H46" s="4" t="s">
        <v>114</v>
      </c>
      <c r="I46" s="86" t="s">
        <v>797</v>
      </c>
      <c r="J46" s="86" t="s">
        <v>1735</v>
      </c>
      <c r="K46" s="86" t="s">
        <v>10</v>
      </c>
      <c r="L46" s="6">
        <v>25000</v>
      </c>
      <c r="M46" s="6">
        <v>250</v>
      </c>
      <c r="N46" s="6">
        <v>1250</v>
      </c>
      <c r="O46" s="86">
        <v>7</v>
      </c>
      <c r="P46" s="87">
        <f t="shared" si="3"/>
        <v>5</v>
      </c>
      <c r="Q46" s="84">
        <f t="shared" si="4"/>
        <v>2</v>
      </c>
      <c r="R46" s="87"/>
      <c r="S46" s="87"/>
      <c r="T46" s="109">
        <v>1</v>
      </c>
      <c r="U46" s="110"/>
      <c r="V46" s="110"/>
      <c r="W46" s="110"/>
      <c r="X46" s="86"/>
      <c r="Y46" s="86"/>
      <c r="Z46" s="87"/>
      <c r="AA46" s="86"/>
      <c r="AB46" s="86"/>
      <c r="AC46" s="86"/>
      <c r="AD46" s="86"/>
      <c r="AE46" s="86"/>
      <c r="AF46" s="87"/>
      <c r="AG46" s="87"/>
      <c r="AH46" s="87">
        <v>1</v>
      </c>
      <c r="AI46" s="87"/>
      <c r="AJ46" s="87"/>
      <c r="AK46" s="87"/>
      <c r="AL46" s="87"/>
      <c r="AM46" s="86"/>
      <c r="AN46" s="87"/>
      <c r="AO46" s="87"/>
      <c r="AP46" s="87"/>
      <c r="AQ46" s="86"/>
      <c r="AR46" s="87"/>
      <c r="AS46" s="87"/>
      <c r="AT46" s="87"/>
      <c r="AU46" s="87"/>
      <c r="AV46" s="227">
        <v>1</v>
      </c>
      <c r="AW46" s="86"/>
      <c r="AX46" s="86"/>
      <c r="AY46" s="87"/>
      <c r="AZ46" s="227">
        <v>1</v>
      </c>
      <c r="BA46" s="86"/>
      <c r="BB46" s="87"/>
      <c r="BC46" s="87"/>
      <c r="BD46" s="87"/>
      <c r="BE46" s="87"/>
      <c r="BF46" s="87"/>
      <c r="BG46" s="87"/>
      <c r="BH46" s="87"/>
      <c r="BI46" s="86">
        <v>1</v>
      </c>
      <c r="BJ46" s="86"/>
      <c r="BK46" s="86"/>
      <c r="BL46" s="86"/>
      <c r="BM46" s="87"/>
      <c r="BN46" s="68"/>
      <c r="BO46" s="68"/>
      <c r="BP46" s="68"/>
      <c r="BQ46" s="68"/>
      <c r="BR46" s="68"/>
    </row>
    <row r="47" spans="1:70" x14ac:dyDescent="0.25">
      <c r="A47" s="67">
        <v>1</v>
      </c>
      <c r="D47" s="67" t="s">
        <v>743</v>
      </c>
      <c r="E47" s="67" t="s">
        <v>743</v>
      </c>
      <c r="F47" s="4" t="s">
        <v>121</v>
      </c>
      <c r="G47" s="4" t="s">
        <v>70</v>
      </c>
      <c r="H47" s="4" t="s">
        <v>112</v>
      </c>
      <c r="I47" s="86" t="s">
        <v>798</v>
      </c>
      <c r="J47" s="86" t="s">
        <v>1736</v>
      </c>
      <c r="K47" s="86" t="s">
        <v>7</v>
      </c>
      <c r="L47" s="6">
        <v>5000</v>
      </c>
      <c r="M47" s="6">
        <v>50</v>
      </c>
      <c r="N47" s="6">
        <v>250</v>
      </c>
      <c r="O47" s="86">
        <v>5</v>
      </c>
      <c r="P47" s="87">
        <f t="shared" si="3"/>
        <v>2</v>
      </c>
      <c r="Q47" s="84">
        <f t="shared" si="4"/>
        <v>3</v>
      </c>
      <c r="R47" s="87"/>
      <c r="S47" s="87"/>
      <c r="T47" s="109"/>
      <c r="U47" s="110"/>
      <c r="V47" s="110"/>
      <c r="W47" s="110"/>
      <c r="X47" s="86"/>
      <c r="Y47" s="86"/>
      <c r="Z47" s="87"/>
      <c r="AA47" s="86">
        <v>1</v>
      </c>
      <c r="AB47" s="86">
        <v>1</v>
      </c>
      <c r="AC47" s="86"/>
      <c r="AD47" s="86"/>
      <c r="AE47" s="86"/>
      <c r="AF47" s="87"/>
      <c r="AG47" s="87"/>
      <c r="AH47" s="87"/>
      <c r="AI47" s="87"/>
      <c r="AJ47" s="87"/>
      <c r="AK47" s="87"/>
      <c r="AL47" s="87"/>
      <c r="AM47" s="86"/>
      <c r="AN47" s="87"/>
      <c r="AO47" s="87"/>
      <c r="AP47" s="87"/>
      <c r="AQ47" s="86"/>
      <c r="AR47" s="87"/>
      <c r="AS47" s="87"/>
      <c r="AT47" s="87"/>
      <c r="AU47" s="87"/>
      <c r="AV47" s="86"/>
      <c r="AW47" s="86"/>
      <c r="AX47" s="86"/>
      <c r="AY47" s="87"/>
      <c r="AZ47" s="86"/>
      <c r="BA47" s="86"/>
      <c r="BB47" s="87"/>
      <c r="BC47" s="87"/>
      <c r="BD47" s="87"/>
      <c r="BE47" s="87"/>
      <c r="BF47" s="87"/>
      <c r="BG47" s="87"/>
      <c r="BH47" s="87"/>
      <c r="BI47" s="86"/>
      <c r="BJ47" s="86"/>
      <c r="BK47" s="86"/>
      <c r="BL47" s="86"/>
      <c r="BM47" s="87"/>
      <c r="BN47" s="68"/>
      <c r="BO47" s="68"/>
      <c r="BP47" s="68"/>
      <c r="BQ47" s="68"/>
      <c r="BR47" s="68"/>
    </row>
    <row r="48" spans="1:70" x14ac:dyDescent="0.25">
      <c r="A48" s="67">
        <v>1</v>
      </c>
      <c r="D48" s="67" t="s">
        <v>743</v>
      </c>
      <c r="E48" s="67" t="s">
        <v>743</v>
      </c>
      <c r="F48" s="4" t="s">
        <v>121</v>
      </c>
      <c r="G48" s="4" t="s">
        <v>70</v>
      </c>
      <c r="H48" s="4" t="s">
        <v>113</v>
      </c>
      <c r="I48" s="86" t="s">
        <v>799</v>
      </c>
      <c r="J48" s="86" t="s">
        <v>1737</v>
      </c>
      <c r="K48" s="86" t="s">
        <v>7</v>
      </c>
      <c r="L48" s="6">
        <v>5000</v>
      </c>
      <c r="M48" s="6">
        <v>50</v>
      </c>
      <c r="N48" s="6">
        <v>250</v>
      </c>
      <c r="O48" s="86">
        <v>5</v>
      </c>
      <c r="P48" s="87">
        <f t="shared" si="3"/>
        <v>3</v>
      </c>
      <c r="Q48" s="84">
        <f t="shared" si="4"/>
        <v>2</v>
      </c>
      <c r="R48" s="87"/>
      <c r="S48" s="87"/>
      <c r="T48" s="109"/>
      <c r="U48" s="110"/>
      <c r="V48" s="110"/>
      <c r="W48" s="110"/>
      <c r="X48" s="86"/>
      <c r="Y48" s="86"/>
      <c r="Z48" s="87">
        <v>1</v>
      </c>
      <c r="AA48" s="86"/>
      <c r="AB48" s="86"/>
      <c r="AC48" s="86"/>
      <c r="AD48" s="86"/>
      <c r="AE48" s="86"/>
      <c r="AF48" s="87"/>
      <c r="AG48" s="226">
        <v>1</v>
      </c>
      <c r="AH48" s="226">
        <v>1</v>
      </c>
      <c r="AI48" s="87"/>
      <c r="AJ48" s="87"/>
      <c r="AK48" s="87"/>
      <c r="AL48" s="87"/>
      <c r="AM48" s="86"/>
      <c r="AN48" s="87"/>
      <c r="AO48" s="87"/>
      <c r="AP48" s="87"/>
      <c r="AQ48" s="86"/>
      <c r="AR48" s="87"/>
      <c r="AS48" s="87"/>
      <c r="AT48" s="87"/>
      <c r="AU48" s="87"/>
      <c r="AV48" s="86"/>
      <c r="AW48" s="86"/>
      <c r="AX48" s="86"/>
      <c r="AY48" s="87"/>
      <c r="AZ48" s="86"/>
      <c r="BA48" s="86"/>
      <c r="BB48" s="87"/>
      <c r="BC48" s="87"/>
      <c r="BD48" s="87"/>
      <c r="BE48" s="87"/>
      <c r="BF48" s="87"/>
      <c r="BG48" s="87"/>
      <c r="BH48" s="87"/>
      <c r="BI48" s="86"/>
      <c r="BJ48" s="86"/>
      <c r="BK48" s="86"/>
      <c r="BL48" s="86"/>
      <c r="BM48" s="87"/>
      <c r="BN48" s="68"/>
      <c r="BO48" s="68"/>
      <c r="BP48" s="68"/>
      <c r="BQ48" s="68"/>
      <c r="BR48" s="68"/>
    </row>
    <row r="49" spans="1:70" x14ac:dyDescent="0.25">
      <c r="A49" s="67">
        <v>1</v>
      </c>
      <c r="D49" s="67" t="s">
        <v>743</v>
      </c>
      <c r="E49" s="67" t="s">
        <v>743</v>
      </c>
      <c r="F49" s="4" t="s">
        <v>121</v>
      </c>
      <c r="G49" s="4" t="s">
        <v>70</v>
      </c>
      <c r="H49" s="4" t="s">
        <v>117</v>
      </c>
      <c r="I49" s="86" t="s">
        <v>800</v>
      </c>
      <c r="J49" s="86" t="s">
        <v>1738</v>
      </c>
      <c r="K49" s="86" t="s">
        <v>10</v>
      </c>
      <c r="L49" s="6">
        <v>25000</v>
      </c>
      <c r="M49" s="6">
        <v>250</v>
      </c>
      <c r="N49" s="6">
        <v>1250</v>
      </c>
      <c r="O49" s="86">
        <v>7</v>
      </c>
      <c r="P49" s="87">
        <f t="shared" si="3"/>
        <v>4</v>
      </c>
      <c r="Q49" s="84">
        <f t="shared" si="4"/>
        <v>3</v>
      </c>
      <c r="R49" s="87"/>
      <c r="S49" s="87"/>
      <c r="T49" s="109">
        <v>1</v>
      </c>
      <c r="U49" s="110"/>
      <c r="V49" s="110"/>
      <c r="W49" s="110"/>
      <c r="X49" s="86">
        <v>1</v>
      </c>
      <c r="Y49" s="86"/>
      <c r="Z49" s="87"/>
      <c r="AA49" s="86"/>
      <c r="AB49" s="86"/>
      <c r="AC49" s="86">
        <v>1</v>
      </c>
      <c r="AD49" s="86"/>
      <c r="AE49" s="86"/>
      <c r="AF49" s="87"/>
      <c r="AG49" s="87"/>
      <c r="AH49" s="87"/>
      <c r="AI49" s="87"/>
      <c r="AJ49" s="87"/>
      <c r="AK49" s="87"/>
      <c r="AL49" s="87"/>
      <c r="AM49" s="86"/>
      <c r="AN49" s="87"/>
      <c r="AO49" s="87"/>
      <c r="AP49" s="87"/>
      <c r="AQ49" s="86"/>
      <c r="AR49" s="87"/>
      <c r="AS49" s="87"/>
      <c r="AT49" s="87"/>
      <c r="AU49" s="87"/>
      <c r="AV49" s="86"/>
      <c r="AW49" s="86"/>
      <c r="AX49" s="86"/>
      <c r="AY49" s="87">
        <v>1</v>
      </c>
      <c r="AZ49" s="86"/>
      <c r="BA49" s="86"/>
      <c r="BB49" s="87"/>
      <c r="BC49" s="87"/>
      <c r="BD49" s="87"/>
      <c r="BE49" s="87"/>
      <c r="BF49" s="87"/>
      <c r="BG49" s="87"/>
      <c r="BH49" s="87"/>
      <c r="BI49" s="86"/>
      <c r="BJ49" s="86"/>
      <c r="BK49" s="86"/>
      <c r="BL49" s="86"/>
      <c r="BM49" s="87"/>
      <c r="BN49" s="68"/>
      <c r="BO49" s="68"/>
      <c r="BP49" s="68"/>
      <c r="BQ49" s="68"/>
      <c r="BR49" s="68"/>
    </row>
    <row r="50" spans="1:70" x14ac:dyDescent="0.25">
      <c r="A50" s="67">
        <v>1</v>
      </c>
      <c r="D50" s="67" t="s">
        <v>743</v>
      </c>
      <c r="E50" s="67" t="s">
        <v>743</v>
      </c>
      <c r="F50" s="4" t="s">
        <v>121</v>
      </c>
      <c r="G50" s="4" t="s">
        <v>70</v>
      </c>
      <c r="H50" s="4" t="s">
        <v>118</v>
      </c>
      <c r="I50" s="86" t="s">
        <v>3049</v>
      </c>
      <c r="J50" s="86" t="s">
        <v>1739</v>
      </c>
      <c r="K50" s="86" t="s">
        <v>14</v>
      </c>
      <c r="L50" s="6">
        <v>12000</v>
      </c>
      <c r="M50" s="6">
        <v>120</v>
      </c>
      <c r="N50" s="6">
        <v>600</v>
      </c>
      <c r="O50" s="86">
        <v>6</v>
      </c>
      <c r="P50" s="87">
        <f t="shared" si="3"/>
        <v>4</v>
      </c>
      <c r="Q50" s="84">
        <f t="shared" si="4"/>
        <v>2</v>
      </c>
      <c r="R50" s="87"/>
      <c r="S50" s="87"/>
      <c r="T50" s="109"/>
      <c r="U50" s="110">
        <v>1</v>
      </c>
      <c r="V50" s="110"/>
      <c r="W50" s="110"/>
      <c r="X50" s="86"/>
      <c r="Y50" s="86"/>
      <c r="Z50" s="87"/>
      <c r="AA50" s="86"/>
      <c r="AB50" s="86"/>
      <c r="AC50" s="86"/>
      <c r="AD50" s="86"/>
      <c r="AE50" s="86"/>
      <c r="AF50" s="87">
        <v>1</v>
      </c>
      <c r="AG50" s="87">
        <v>1</v>
      </c>
      <c r="AH50" s="87">
        <v>1</v>
      </c>
      <c r="AI50" s="87"/>
      <c r="AJ50" s="87"/>
      <c r="AK50" s="87"/>
      <c r="AL50" s="87"/>
      <c r="AM50" s="86"/>
      <c r="AN50" s="87"/>
      <c r="AO50" s="87"/>
      <c r="AP50" s="87"/>
      <c r="AQ50" s="86"/>
      <c r="AR50" s="87"/>
      <c r="AS50" s="87"/>
      <c r="AT50" s="87"/>
      <c r="AU50" s="87"/>
      <c r="AV50" s="86"/>
      <c r="AW50" s="86"/>
      <c r="AX50" s="86"/>
      <c r="AY50" s="87"/>
      <c r="AZ50" s="86"/>
      <c r="BA50" s="86"/>
      <c r="BB50" s="87"/>
      <c r="BC50" s="87"/>
      <c r="BD50" s="87"/>
      <c r="BE50" s="87"/>
      <c r="BF50" s="87"/>
      <c r="BG50" s="87"/>
      <c r="BH50" s="87"/>
      <c r="BI50" s="86"/>
      <c r="BJ50" s="86"/>
      <c r="BK50" s="86"/>
      <c r="BL50" s="86"/>
      <c r="BM50" s="87"/>
      <c r="BN50" s="68"/>
      <c r="BO50" s="68"/>
      <c r="BP50" s="68"/>
      <c r="BQ50" s="68"/>
      <c r="BR50" s="68"/>
    </row>
    <row r="51" spans="1:70" x14ac:dyDescent="0.25">
      <c r="A51" s="67">
        <v>1</v>
      </c>
      <c r="D51" s="67" t="s">
        <v>743</v>
      </c>
      <c r="E51" s="67" t="s">
        <v>743</v>
      </c>
      <c r="F51" s="4" t="s">
        <v>121</v>
      </c>
      <c r="G51" s="4" t="s">
        <v>70</v>
      </c>
      <c r="H51" s="4" t="s">
        <v>120</v>
      </c>
      <c r="I51" s="86" t="s">
        <v>801</v>
      </c>
      <c r="J51" s="86" t="s">
        <v>1379</v>
      </c>
      <c r="K51" s="86" t="s">
        <v>15</v>
      </c>
      <c r="L51" s="6">
        <v>50000</v>
      </c>
      <c r="M51" s="6">
        <v>500</v>
      </c>
      <c r="N51" s="6">
        <v>2500</v>
      </c>
      <c r="O51" s="86">
        <v>8</v>
      </c>
      <c r="P51" s="87">
        <f t="shared" si="3"/>
        <v>5</v>
      </c>
      <c r="Q51" s="84">
        <f t="shared" si="4"/>
        <v>3</v>
      </c>
      <c r="R51" s="87"/>
      <c r="S51" s="87"/>
      <c r="T51" s="109">
        <v>1</v>
      </c>
      <c r="U51" s="110"/>
      <c r="V51" s="110">
        <v>1</v>
      </c>
      <c r="W51" s="110"/>
      <c r="X51" s="86"/>
      <c r="Y51" s="86"/>
      <c r="Z51" s="87">
        <v>1</v>
      </c>
      <c r="AA51" s="86"/>
      <c r="AB51" s="86"/>
      <c r="AC51" s="86"/>
      <c r="AD51" s="86">
        <v>1</v>
      </c>
      <c r="AE51" s="86"/>
      <c r="AF51" s="87"/>
      <c r="AG51" s="87"/>
      <c r="AH51" s="87"/>
      <c r="AI51" s="87"/>
      <c r="AJ51" s="87"/>
      <c r="AK51" s="87"/>
      <c r="AL51" s="87"/>
      <c r="AM51" s="86">
        <v>1</v>
      </c>
      <c r="AN51" s="87"/>
      <c r="AO51" s="87"/>
      <c r="AP51" s="87"/>
      <c r="AQ51" s="86"/>
      <c r="AR51" s="87"/>
      <c r="AS51" s="87"/>
      <c r="AT51" s="87"/>
      <c r="AU51" s="87"/>
      <c r="AV51" s="86"/>
      <c r="AW51" s="86"/>
      <c r="AX51" s="86"/>
      <c r="AY51" s="87"/>
      <c r="AZ51" s="86"/>
      <c r="BA51" s="86"/>
      <c r="BB51" s="87"/>
      <c r="BC51" s="87"/>
      <c r="BD51" s="87"/>
      <c r="BE51" s="87"/>
      <c r="BF51" s="87"/>
      <c r="BG51" s="87"/>
      <c r="BH51" s="87"/>
      <c r="BI51" s="86"/>
      <c r="BJ51" s="86"/>
      <c r="BK51" s="86"/>
      <c r="BL51" s="86"/>
      <c r="BM51" s="87"/>
      <c r="BN51" s="68"/>
      <c r="BO51" s="68"/>
      <c r="BP51" s="68"/>
      <c r="BQ51" s="68"/>
      <c r="BR51" s="68"/>
    </row>
    <row r="52" spans="1:70" x14ac:dyDescent="0.25">
      <c r="A52" s="67">
        <v>1</v>
      </c>
      <c r="D52" s="67" t="s">
        <v>743</v>
      </c>
      <c r="E52" s="67" t="s">
        <v>743</v>
      </c>
      <c r="F52" s="4" t="s">
        <v>121</v>
      </c>
      <c r="G52" s="4" t="s">
        <v>70</v>
      </c>
      <c r="H52" s="4" t="s">
        <v>123</v>
      </c>
      <c r="I52" s="86" t="s">
        <v>802</v>
      </c>
      <c r="J52" s="86" t="s">
        <v>1380</v>
      </c>
      <c r="K52" s="86" t="s">
        <v>7</v>
      </c>
      <c r="L52" s="6">
        <v>5000</v>
      </c>
      <c r="M52" s="6">
        <v>50</v>
      </c>
      <c r="N52" s="6">
        <v>250</v>
      </c>
      <c r="O52" s="86">
        <v>5</v>
      </c>
      <c r="P52" s="87">
        <f t="shared" si="3"/>
        <v>2</v>
      </c>
      <c r="Q52" s="84">
        <f t="shared" si="4"/>
        <v>3</v>
      </c>
      <c r="R52" s="87"/>
      <c r="S52" s="87"/>
      <c r="T52" s="109"/>
      <c r="U52" s="110"/>
      <c r="V52" s="110"/>
      <c r="W52" s="110"/>
      <c r="X52" s="86"/>
      <c r="Y52" s="86"/>
      <c r="Z52" s="87"/>
      <c r="AA52" s="86"/>
      <c r="AB52" s="86"/>
      <c r="AC52" s="86"/>
      <c r="AD52" s="86"/>
      <c r="AE52" s="86"/>
      <c r="AF52" s="87"/>
      <c r="AG52" s="87"/>
      <c r="AH52" s="87"/>
      <c r="AI52" s="87"/>
      <c r="AJ52" s="87"/>
      <c r="AK52" s="87"/>
      <c r="AL52" s="87"/>
      <c r="AM52" s="86"/>
      <c r="AN52" s="87"/>
      <c r="AO52" s="87"/>
      <c r="AP52" s="87"/>
      <c r="AQ52" s="86"/>
      <c r="AR52" s="87"/>
      <c r="AS52" s="87">
        <v>1</v>
      </c>
      <c r="AT52" s="87"/>
      <c r="AU52" s="87"/>
      <c r="AV52" s="86"/>
      <c r="AW52" s="86"/>
      <c r="AX52" s="86"/>
      <c r="AY52" s="87">
        <v>1</v>
      </c>
      <c r="AZ52" s="86"/>
      <c r="BA52" s="86"/>
      <c r="BB52" s="87"/>
      <c r="BC52" s="87"/>
      <c r="BD52" s="87"/>
      <c r="BE52" s="87"/>
      <c r="BF52" s="87"/>
      <c r="BG52" s="87"/>
      <c r="BH52" s="87"/>
      <c r="BI52" s="86"/>
      <c r="BJ52" s="86"/>
      <c r="BK52" s="86"/>
      <c r="BL52" s="86"/>
      <c r="BM52" s="87"/>
      <c r="BN52" s="68"/>
      <c r="BO52" s="68"/>
      <c r="BP52" s="68"/>
      <c r="BQ52" s="68"/>
      <c r="BR52" s="68"/>
    </row>
    <row r="53" spans="1:70" x14ac:dyDescent="0.25">
      <c r="A53" s="67">
        <v>1</v>
      </c>
      <c r="D53" s="67" t="s">
        <v>743</v>
      </c>
      <c r="E53" s="67" t="s">
        <v>743</v>
      </c>
      <c r="F53" s="4" t="s">
        <v>121</v>
      </c>
      <c r="G53" s="4" t="s">
        <v>70</v>
      </c>
      <c r="H53" s="4" t="s">
        <v>322</v>
      </c>
      <c r="I53" s="86" t="s">
        <v>1740</v>
      </c>
      <c r="J53" s="86" t="s">
        <v>1748</v>
      </c>
      <c r="K53" s="86" t="s">
        <v>12</v>
      </c>
      <c r="L53" s="6">
        <v>2000</v>
      </c>
      <c r="M53" s="6">
        <v>20</v>
      </c>
      <c r="N53" s="6">
        <v>100</v>
      </c>
      <c r="O53" s="86">
        <v>4</v>
      </c>
      <c r="P53" s="87">
        <f t="shared" si="3"/>
        <v>3</v>
      </c>
      <c r="Q53" s="84">
        <f t="shared" si="4"/>
        <v>1</v>
      </c>
      <c r="R53" s="87"/>
      <c r="S53" s="87"/>
      <c r="T53" s="109"/>
      <c r="U53" s="110"/>
      <c r="V53" s="110"/>
      <c r="W53" s="110">
        <v>1</v>
      </c>
      <c r="X53" s="86"/>
      <c r="Y53" s="86"/>
      <c r="Z53" s="87"/>
      <c r="AA53" s="86"/>
      <c r="AB53" s="86"/>
      <c r="AC53" s="86"/>
      <c r="AD53" s="86"/>
      <c r="AE53" s="86"/>
      <c r="AF53" s="87">
        <v>1</v>
      </c>
      <c r="AG53" s="87"/>
      <c r="AH53" s="87"/>
      <c r="AI53" s="87"/>
      <c r="AJ53" s="87"/>
      <c r="AK53" s="87"/>
      <c r="AL53" s="87"/>
      <c r="AM53" s="86"/>
      <c r="AN53" s="87"/>
      <c r="AO53" s="87"/>
      <c r="AP53" s="87"/>
      <c r="AQ53" s="86">
        <v>1</v>
      </c>
      <c r="AR53" s="87"/>
      <c r="AS53" s="87"/>
      <c r="AT53" s="87"/>
      <c r="AU53" s="87"/>
      <c r="AV53" s="86"/>
      <c r="AW53" s="86"/>
      <c r="AX53" s="86"/>
      <c r="AY53" s="87"/>
      <c r="AZ53" s="86"/>
      <c r="BA53" s="86"/>
      <c r="BB53" s="87"/>
      <c r="BC53" s="87"/>
      <c r="BD53" s="87"/>
      <c r="BE53" s="87"/>
      <c r="BF53" s="87"/>
      <c r="BG53" s="87"/>
      <c r="BH53" s="87"/>
      <c r="BI53" s="86"/>
      <c r="BJ53" s="86"/>
      <c r="BK53" s="86"/>
      <c r="BL53" s="86"/>
      <c r="BM53" s="87"/>
      <c r="BN53" s="68"/>
      <c r="BO53" s="68"/>
      <c r="BP53" s="68"/>
      <c r="BQ53" s="68"/>
      <c r="BR53" s="68"/>
    </row>
    <row r="54" spans="1:70" x14ac:dyDescent="0.25">
      <c r="A54" s="67">
        <v>1</v>
      </c>
      <c r="E54" s="67" t="s">
        <v>743</v>
      </c>
      <c r="F54" s="2" t="s">
        <v>122</v>
      </c>
      <c r="G54" s="2" t="s">
        <v>41</v>
      </c>
      <c r="H54" s="2" t="s">
        <v>44</v>
      </c>
      <c r="I54" s="68" t="s">
        <v>837</v>
      </c>
      <c r="J54" s="68" t="s">
        <v>1777</v>
      </c>
      <c r="K54" s="68" t="s">
        <v>7</v>
      </c>
      <c r="L54" s="3">
        <v>5000</v>
      </c>
      <c r="M54" s="3">
        <v>50</v>
      </c>
      <c r="N54" s="3">
        <v>250</v>
      </c>
      <c r="O54" s="68">
        <v>5</v>
      </c>
      <c r="P54" s="84">
        <f t="shared" si="3"/>
        <v>5</v>
      </c>
      <c r="Q54" s="84">
        <f t="shared" si="4"/>
        <v>0</v>
      </c>
      <c r="R54" s="87"/>
      <c r="S54" s="87"/>
      <c r="T54" s="107">
        <v>1</v>
      </c>
      <c r="U54" s="108"/>
      <c r="V54" s="108"/>
      <c r="W54" s="108"/>
      <c r="X54" s="68"/>
      <c r="Y54" s="68"/>
      <c r="Z54" s="84"/>
      <c r="AA54" s="68"/>
      <c r="AB54" s="68"/>
      <c r="AC54" s="68">
        <v>1</v>
      </c>
      <c r="AD54" s="68"/>
      <c r="AE54" s="68"/>
      <c r="AF54" s="84"/>
      <c r="AG54" s="84"/>
      <c r="AH54" s="84"/>
      <c r="AI54" s="84"/>
      <c r="AJ54" s="84"/>
      <c r="AK54" s="84"/>
      <c r="AL54" s="84">
        <v>1</v>
      </c>
      <c r="AM54" s="68"/>
      <c r="AN54" s="84"/>
      <c r="AO54" s="84"/>
      <c r="AP54" s="84"/>
      <c r="AQ54" s="68"/>
      <c r="AR54" s="84"/>
      <c r="AS54" s="84"/>
      <c r="AT54" s="84"/>
      <c r="AU54" s="84"/>
      <c r="AV54" s="68">
        <v>1</v>
      </c>
      <c r="AW54" s="68"/>
      <c r="AX54" s="68"/>
      <c r="AY54" s="84"/>
      <c r="AZ54" s="68">
        <v>1</v>
      </c>
      <c r="BA54" s="68"/>
      <c r="BB54" s="84"/>
      <c r="BC54" s="84"/>
      <c r="BD54" s="84"/>
      <c r="BE54" s="84"/>
      <c r="BF54" s="84"/>
      <c r="BG54" s="84"/>
      <c r="BH54" s="84"/>
      <c r="BI54" s="68"/>
      <c r="BJ54" s="68"/>
      <c r="BK54" s="68"/>
      <c r="BL54" s="68"/>
      <c r="BM54" s="84"/>
      <c r="BN54" s="68"/>
      <c r="BO54" s="68"/>
      <c r="BP54" s="68"/>
      <c r="BQ54" s="68"/>
      <c r="BR54" s="68"/>
    </row>
    <row r="55" spans="1:70" x14ac:dyDescent="0.25">
      <c r="A55" s="67">
        <v>1</v>
      </c>
      <c r="E55" s="67" t="s">
        <v>743</v>
      </c>
      <c r="F55" s="2" t="s">
        <v>122</v>
      </c>
      <c r="G55" s="2" t="s">
        <v>41</v>
      </c>
      <c r="H55" s="2" t="s">
        <v>43</v>
      </c>
      <c r="I55" s="68" t="s">
        <v>840</v>
      </c>
      <c r="J55" s="68" t="s">
        <v>1758</v>
      </c>
      <c r="K55" s="68" t="s">
        <v>7</v>
      </c>
      <c r="L55" s="3">
        <v>5000</v>
      </c>
      <c r="M55" s="3">
        <v>50</v>
      </c>
      <c r="N55" s="3">
        <v>250</v>
      </c>
      <c r="O55" s="68">
        <v>5</v>
      </c>
      <c r="P55" s="84">
        <f t="shared" si="3"/>
        <v>3</v>
      </c>
      <c r="Q55" s="84">
        <f t="shared" si="4"/>
        <v>2</v>
      </c>
      <c r="R55" s="87"/>
      <c r="S55" s="87"/>
      <c r="T55" s="107"/>
      <c r="U55" s="108"/>
      <c r="V55" s="108"/>
      <c r="W55" s="108"/>
      <c r="X55" s="68"/>
      <c r="Y55" s="68"/>
      <c r="Z55" s="84"/>
      <c r="AA55" s="68"/>
      <c r="AB55" s="68"/>
      <c r="AC55" s="68"/>
      <c r="AD55" s="68"/>
      <c r="AE55" s="68"/>
      <c r="AF55" s="84">
        <v>1</v>
      </c>
      <c r="AG55" s="84"/>
      <c r="AH55" s="84"/>
      <c r="AI55" s="84"/>
      <c r="AJ55" s="84"/>
      <c r="AK55" s="84"/>
      <c r="AL55" s="84"/>
      <c r="AM55" s="68"/>
      <c r="AN55" s="84"/>
      <c r="AO55" s="84"/>
      <c r="AP55" s="84"/>
      <c r="AQ55" s="68"/>
      <c r="AR55" s="84"/>
      <c r="AS55" s="84"/>
      <c r="AT55" s="84"/>
      <c r="AU55" s="84"/>
      <c r="AV55" s="68"/>
      <c r="AW55" s="68"/>
      <c r="AX55" s="68">
        <v>1</v>
      </c>
      <c r="AY55" s="84"/>
      <c r="AZ55" s="68"/>
      <c r="BA55" s="68"/>
      <c r="BB55" s="84"/>
      <c r="BC55" s="84"/>
      <c r="BD55" s="84"/>
      <c r="BE55" s="84"/>
      <c r="BF55" s="84"/>
      <c r="BG55" s="84"/>
      <c r="BH55" s="84"/>
      <c r="BI55" s="68"/>
      <c r="BJ55" s="68">
        <v>1</v>
      </c>
      <c r="BK55" s="68"/>
      <c r="BL55" s="68"/>
      <c r="BM55" s="84"/>
      <c r="BN55" s="68"/>
      <c r="BO55" s="68"/>
      <c r="BP55" s="68"/>
      <c r="BQ55" s="68"/>
      <c r="BR55" s="68"/>
    </row>
    <row r="56" spans="1:70" x14ac:dyDescent="0.25">
      <c r="A56" s="67">
        <v>1</v>
      </c>
      <c r="E56" s="67" t="s">
        <v>743</v>
      </c>
      <c r="F56" s="2" t="s">
        <v>122</v>
      </c>
      <c r="G56" s="2" t="s">
        <v>41</v>
      </c>
      <c r="H56" s="2" t="s">
        <v>42</v>
      </c>
      <c r="I56" s="68" t="s">
        <v>839</v>
      </c>
      <c r="J56" s="68" t="s">
        <v>1761</v>
      </c>
      <c r="K56" s="68" t="s">
        <v>7</v>
      </c>
      <c r="L56" s="3">
        <v>5000</v>
      </c>
      <c r="M56" s="3">
        <v>50</v>
      </c>
      <c r="N56" s="3">
        <v>250</v>
      </c>
      <c r="O56" s="68">
        <v>5</v>
      </c>
      <c r="P56" s="84">
        <f t="shared" si="3"/>
        <v>3</v>
      </c>
      <c r="Q56" s="84">
        <f t="shared" si="4"/>
        <v>2</v>
      </c>
      <c r="R56" s="87"/>
      <c r="S56" s="87"/>
      <c r="T56" s="107"/>
      <c r="U56" s="108"/>
      <c r="V56" s="108"/>
      <c r="W56" s="108"/>
      <c r="X56" s="68"/>
      <c r="Y56" s="68"/>
      <c r="Z56" s="84"/>
      <c r="AA56" s="68"/>
      <c r="AB56" s="68">
        <v>1</v>
      </c>
      <c r="AC56" s="68"/>
      <c r="AD56" s="68"/>
      <c r="AE56" s="68"/>
      <c r="AF56" s="84"/>
      <c r="AG56" s="84"/>
      <c r="AH56" s="84"/>
      <c r="AI56" s="84"/>
      <c r="AJ56" s="84"/>
      <c r="AK56" s="84"/>
      <c r="AL56" s="84"/>
      <c r="AM56" s="68"/>
      <c r="AN56" s="84"/>
      <c r="AO56" s="84"/>
      <c r="AP56" s="84"/>
      <c r="AQ56" s="68"/>
      <c r="AR56" s="84"/>
      <c r="AS56" s="84"/>
      <c r="AT56" s="84"/>
      <c r="AU56" s="84"/>
      <c r="AV56" s="68">
        <v>1</v>
      </c>
      <c r="AW56" s="68">
        <v>1</v>
      </c>
      <c r="AX56" s="68"/>
      <c r="AY56" s="84"/>
      <c r="AZ56" s="68"/>
      <c r="BA56" s="68"/>
      <c r="BB56" s="84"/>
      <c r="BC56" s="84"/>
      <c r="BD56" s="84"/>
      <c r="BE56" s="84"/>
      <c r="BF56" s="84"/>
      <c r="BG56" s="84"/>
      <c r="BH56" s="84"/>
      <c r="BI56" s="68"/>
      <c r="BJ56" s="68"/>
      <c r="BK56" s="68"/>
      <c r="BL56" s="68"/>
      <c r="BM56" s="84"/>
      <c r="BN56" s="68"/>
      <c r="BO56" s="68"/>
      <c r="BP56" s="68"/>
      <c r="BQ56" s="68"/>
      <c r="BR56" s="68"/>
    </row>
    <row r="57" spans="1:70" x14ac:dyDescent="0.25">
      <c r="A57" s="67">
        <v>1</v>
      </c>
      <c r="E57" s="67" t="s">
        <v>743</v>
      </c>
      <c r="F57" s="2" t="s">
        <v>122</v>
      </c>
      <c r="G57" s="2" t="s">
        <v>41</v>
      </c>
      <c r="H57" s="2" t="s">
        <v>45</v>
      </c>
      <c r="I57" s="68" t="s">
        <v>1759</v>
      </c>
      <c r="J57" s="68" t="s">
        <v>1760</v>
      </c>
      <c r="K57" s="68" t="s">
        <v>7</v>
      </c>
      <c r="L57" s="3">
        <v>5000</v>
      </c>
      <c r="M57" s="3">
        <v>50</v>
      </c>
      <c r="N57" s="3">
        <v>250</v>
      </c>
      <c r="O57" s="68">
        <v>5</v>
      </c>
      <c r="P57" s="84">
        <f t="shared" si="3"/>
        <v>3</v>
      </c>
      <c r="Q57" s="84">
        <f t="shared" si="4"/>
        <v>2</v>
      </c>
      <c r="R57" s="87"/>
      <c r="S57" s="87"/>
      <c r="T57" s="107"/>
      <c r="U57" s="108"/>
      <c r="V57" s="108"/>
      <c r="W57" s="108"/>
      <c r="X57" s="68"/>
      <c r="Y57" s="68"/>
      <c r="Z57" s="84"/>
      <c r="AA57" s="68"/>
      <c r="AB57" s="68"/>
      <c r="AC57" s="68"/>
      <c r="AD57" s="68">
        <v>1</v>
      </c>
      <c r="AE57" s="68"/>
      <c r="AF57" s="84"/>
      <c r="AG57" s="84"/>
      <c r="AH57" s="84">
        <v>1</v>
      </c>
      <c r="AI57" s="84"/>
      <c r="AJ57" s="84"/>
      <c r="AK57" s="84"/>
      <c r="AL57" s="84"/>
      <c r="AM57" s="68"/>
      <c r="AN57" s="84"/>
      <c r="AO57" s="84"/>
      <c r="AP57" s="84"/>
      <c r="AQ57" s="68"/>
      <c r="AR57" s="84"/>
      <c r="AS57" s="84"/>
      <c r="AT57" s="84"/>
      <c r="AU57" s="84"/>
      <c r="AV57" s="68"/>
      <c r="AW57" s="68"/>
      <c r="AX57" s="68"/>
      <c r="AY57" s="84"/>
      <c r="AZ57" s="68"/>
      <c r="BA57" s="68"/>
      <c r="BB57" s="84"/>
      <c r="BC57" s="84"/>
      <c r="BD57" s="84"/>
      <c r="BE57" s="84"/>
      <c r="BF57" s="84"/>
      <c r="BG57" s="84"/>
      <c r="BH57" s="84"/>
      <c r="BI57" s="68">
        <v>1</v>
      </c>
      <c r="BJ57" s="68"/>
      <c r="BK57" s="68"/>
      <c r="BL57" s="68"/>
      <c r="BM57" s="84"/>
      <c r="BN57" s="68"/>
      <c r="BO57" s="68"/>
      <c r="BP57" s="68"/>
      <c r="BQ57" s="68"/>
      <c r="BR57" s="68"/>
    </row>
    <row r="58" spans="1:70" x14ac:dyDescent="0.25">
      <c r="A58" s="67">
        <v>1</v>
      </c>
      <c r="E58" s="67" t="s">
        <v>743</v>
      </c>
      <c r="F58" s="2" t="s">
        <v>122</v>
      </c>
      <c r="G58" s="2" t="s">
        <v>41</v>
      </c>
      <c r="H58" s="2" t="s">
        <v>46</v>
      </c>
      <c r="I58" s="68" t="s">
        <v>1776</v>
      </c>
      <c r="J58" s="68" t="s">
        <v>1768</v>
      </c>
      <c r="K58" s="68" t="s">
        <v>10</v>
      </c>
      <c r="L58" s="3">
        <v>25000</v>
      </c>
      <c r="M58" s="3">
        <v>250</v>
      </c>
      <c r="N58" s="3">
        <v>1250</v>
      </c>
      <c r="O58" s="68">
        <v>7</v>
      </c>
      <c r="P58" s="84">
        <f t="shared" si="3"/>
        <v>5</v>
      </c>
      <c r="Q58" s="84">
        <f t="shared" si="4"/>
        <v>2</v>
      </c>
      <c r="R58" s="87"/>
      <c r="S58" s="87"/>
      <c r="T58" s="107"/>
      <c r="U58" s="108"/>
      <c r="V58" s="108">
        <v>1</v>
      </c>
      <c r="W58" s="108">
        <v>1</v>
      </c>
      <c r="X58" s="68"/>
      <c r="Y58" s="68"/>
      <c r="Z58" s="84"/>
      <c r="AA58" s="68"/>
      <c r="AB58" s="68"/>
      <c r="AC58" s="68"/>
      <c r="AD58" s="68"/>
      <c r="AE58" s="68"/>
      <c r="AF58" s="84">
        <v>1</v>
      </c>
      <c r="AG58" s="84"/>
      <c r="AH58" s="84">
        <v>1</v>
      </c>
      <c r="AI58" s="84"/>
      <c r="AJ58" s="84"/>
      <c r="AK58" s="84"/>
      <c r="AL58" s="84"/>
      <c r="AM58" s="68"/>
      <c r="AN58" s="84"/>
      <c r="AO58" s="84"/>
      <c r="AP58" s="84"/>
      <c r="AQ58" s="68"/>
      <c r="AR58" s="84"/>
      <c r="AS58" s="84"/>
      <c r="AT58" s="84"/>
      <c r="AU58" s="84"/>
      <c r="AV58" s="68"/>
      <c r="AW58" s="68"/>
      <c r="AX58" s="68"/>
      <c r="AY58" s="84">
        <v>1</v>
      </c>
      <c r="AZ58" s="68"/>
      <c r="BA58" s="68"/>
      <c r="BB58" s="84"/>
      <c r="BC58" s="84"/>
      <c r="BD58" s="84"/>
      <c r="BE58" s="84"/>
      <c r="BF58" s="84"/>
      <c r="BG58" s="84"/>
      <c r="BH58" s="84"/>
      <c r="BI58" s="68"/>
      <c r="BJ58" s="68"/>
      <c r="BK58" s="68"/>
      <c r="BL58" s="68"/>
      <c r="BM58" s="84"/>
      <c r="BN58" s="68"/>
      <c r="BO58" s="68"/>
      <c r="BP58" s="68"/>
      <c r="BQ58" s="68"/>
      <c r="BR58" s="68"/>
    </row>
    <row r="59" spans="1:70" x14ac:dyDescent="0.25">
      <c r="A59" s="67">
        <v>1</v>
      </c>
      <c r="E59" s="67" t="s">
        <v>743</v>
      </c>
      <c r="F59" s="4" t="s">
        <v>121</v>
      </c>
      <c r="G59" s="4" t="s">
        <v>93</v>
      </c>
      <c r="H59" s="4" t="s">
        <v>99</v>
      </c>
      <c r="I59" s="86" t="s">
        <v>864</v>
      </c>
      <c r="J59" s="86" t="s">
        <v>1752</v>
      </c>
      <c r="K59" s="86" t="s">
        <v>10</v>
      </c>
      <c r="L59" s="6">
        <v>25000</v>
      </c>
      <c r="M59" s="6">
        <v>250</v>
      </c>
      <c r="N59" s="6">
        <v>1250</v>
      </c>
      <c r="O59" s="86">
        <v>7</v>
      </c>
      <c r="P59" s="87">
        <f t="shared" si="3"/>
        <v>4</v>
      </c>
      <c r="Q59" s="84">
        <f t="shared" si="2"/>
        <v>3</v>
      </c>
      <c r="R59" s="87"/>
      <c r="S59" s="87"/>
      <c r="T59" s="109">
        <v>1</v>
      </c>
      <c r="U59" s="110"/>
      <c r="V59" s="110"/>
      <c r="W59" s="110"/>
      <c r="X59" s="86"/>
      <c r="Y59" s="86"/>
      <c r="Z59" s="87">
        <v>1</v>
      </c>
      <c r="AA59" s="86"/>
      <c r="AB59" s="86"/>
      <c r="AC59" s="86"/>
      <c r="AD59" s="86">
        <v>1</v>
      </c>
      <c r="AE59" s="86"/>
      <c r="AF59" s="87"/>
      <c r="AG59" s="87"/>
      <c r="AH59" s="87">
        <v>1</v>
      </c>
      <c r="AI59" s="87"/>
      <c r="AJ59" s="87"/>
      <c r="AK59" s="87"/>
      <c r="AL59" s="87"/>
      <c r="AM59" s="86"/>
      <c r="AN59" s="87"/>
      <c r="AO59" s="87"/>
      <c r="AP59" s="87"/>
      <c r="AQ59" s="86"/>
      <c r="AR59" s="87"/>
      <c r="AS59" s="87"/>
      <c r="AT59" s="87"/>
      <c r="AU59" s="87"/>
      <c r="AV59" s="86"/>
      <c r="AW59" s="86"/>
      <c r="AX59" s="86"/>
      <c r="AY59" s="87"/>
      <c r="AZ59" s="86"/>
      <c r="BA59" s="86"/>
      <c r="BB59" s="87"/>
      <c r="BC59" s="87"/>
      <c r="BD59" s="87"/>
      <c r="BE59" s="87"/>
      <c r="BF59" s="87"/>
      <c r="BG59" s="87"/>
      <c r="BH59" s="87"/>
      <c r="BI59" s="86"/>
      <c r="BJ59" s="86"/>
      <c r="BK59" s="86"/>
      <c r="BL59" s="86"/>
      <c r="BM59" s="87"/>
      <c r="BN59" s="68"/>
      <c r="BO59" s="68"/>
      <c r="BP59" s="68"/>
      <c r="BQ59" s="68"/>
      <c r="BR59" s="68"/>
    </row>
    <row r="60" spans="1:70" x14ac:dyDescent="0.25">
      <c r="A60" s="67">
        <v>1</v>
      </c>
      <c r="E60" s="67" t="s">
        <v>743</v>
      </c>
      <c r="F60" s="4" t="s">
        <v>121</v>
      </c>
      <c r="G60" s="4" t="s">
        <v>93</v>
      </c>
      <c r="H60" s="4" t="s">
        <v>2893</v>
      </c>
      <c r="I60" s="86" t="s">
        <v>855</v>
      </c>
      <c r="J60" s="86" t="s">
        <v>3046</v>
      </c>
      <c r="K60" s="86" t="s">
        <v>7</v>
      </c>
      <c r="L60" s="6">
        <v>5000</v>
      </c>
      <c r="M60" s="6">
        <v>50</v>
      </c>
      <c r="N60" s="6">
        <v>250</v>
      </c>
      <c r="O60" s="86">
        <v>5</v>
      </c>
      <c r="P60" s="87">
        <f t="shared" si="3"/>
        <v>2</v>
      </c>
      <c r="Q60" s="84">
        <f t="shared" si="2"/>
        <v>3</v>
      </c>
      <c r="R60" s="87"/>
      <c r="S60" s="87"/>
      <c r="T60" s="109"/>
      <c r="U60" s="110"/>
      <c r="V60" s="110"/>
      <c r="W60" s="110"/>
      <c r="X60" s="86"/>
      <c r="Y60" s="86"/>
      <c r="Z60" s="87"/>
      <c r="AA60" s="86"/>
      <c r="AB60" s="86">
        <v>1</v>
      </c>
      <c r="AC60" s="86"/>
      <c r="AD60" s="86"/>
      <c r="AE60" s="86"/>
      <c r="AF60" s="87"/>
      <c r="AG60" s="87"/>
      <c r="AH60" s="87"/>
      <c r="AI60" s="87"/>
      <c r="AJ60" s="87"/>
      <c r="AK60" s="87"/>
      <c r="AL60" s="87"/>
      <c r="AM60" s="86"/>
      <c r="AN60" s="87"/>
      <c r="AO60" s="87"/>
      <c r="AP60" s="87">
        <v>1</v>
      </c>
      <c r="AQ60" s="86"/>
      <c r="AR60" s="87"/>
      <c r="AS60" s="87"/>
      <c r="AT60" s="87"/>
      <c r="AU60" s="87"/>
      <c r="AV60" s="86"/>
      <c r="AW60" s="86"/>
      <c r="AX60" s="86"/>
      <c r="AY60" s="87"/>
      <c r="AZ60" s="86"/>
      <c r="BA60" s="86"/>
      <c r="BB60" s="87"/>
      <c r="BC60" s="87"/>
      <c r="BD60" s="87"/>
      <c r="BE60" s="87"/>
      <c r="BF60" s="87"/>
      <c r="BG60" s="87"/>
      <c r="BH60" s="87"/>
      <c r="BI60" s="86"/>
      <c r="BJ60" s="86"/>
      <c r="BK60" s="86"/>
      <c r="BL60" s="86"/>
      <c r="BM60" s="87"/>
      <c r="BN60" s="68"/>
      <c r="BO60" s="68"/>
      <c r="BP60" s="68"/>
      <c r="BQ60" s="68"/>
      <c r="BR60" s="68"/>
    </row>
    <row r="61" spans="1:70" x14ac:dyDescent="0.25">
      <c r="A61" s="67">
        <v>1</v>
      </c>
      <c r="E61" s="67" t="s">
        <v>743</v>
      </c>
      <c r="F61" s="4" t="s">
        <v>121</v>
      </c>
      <c r="G61" s="4" t="s">
        <v>93</v>
      </c>
      <c r="H61" s="4" t="s">
        <v>2892</v>
      </c>
      <c r="I61" s="126" t="s">
        <v>1756</v>
      </c>
      <c r="J61" s="126" t="s">
        <v>1757</v>
      </c>
      <c r="K61" s="86" t="s">
        <v>14</v>
      </c>
      <c r="L61" s="6">
        <v>12000</v>
      </c>
      <c r="M61" s="6">
        <v>120</v>
      </c>
      <c r="N61" s="6">
        <v>600</v>
      </c>
      <c r="O61" s="86">
        <v>6</v>
      </c>
      <c r="P61" s="87">
        <f t="shared" si="3"/>
        <v>4</v>
      </c>
      <c r="Q61" s="84">
        <f t="shared" si="2"/>
        <v>2</v>
      </c>
      <c r="R61" s="87"/>
      <c r="S61" s="87"/>
      <c r="T61" s="109"/>
      <c r="U61" s="110">
        <v>1</v>
      </c>
      <c r="V61" s="110"/>
      <c r="W61" s="110"/>
      <c r="X61" s="86"/>
      <c r="Y61" s="86"/>
      <c r="Z61" s="87">
        <v>1</v>
      </c>
      <c r="AA61" s="86"/>
      <c r="AB61" s="86"/>
      <c r="AC61" s="86"/>
      <c r="AD61" s="86">
        <v>1</v>
      </c>
      <c r="AE61" s="86"/>
      <c r="AF61" s="87"/>
      <c r="AG61" s="87"/>
      <c r="AH61" s="87"/>
      <c r="AI61" s="87"/>
      <c r="AJ61" s="87"/>
      <c r="AK61" s="87">
        <v>1</v>
      </c>
      <c r="AL61" s="87"/>
      <c r="AM61" s="86"/>
      <c r="AN61" s="87"/>
      <c r="AO61" s="87"/>
      <c r="AP61" s="87"/>
      <c r="AQ61" s="86"/>
      <c r="AR61" s="87"/>
      <c r="AS61" s="87"/>
      <c r="AT61" s="87"/>
      <c r="AU61" s="87"/>
      <c r="AV61" s="86"/>
      <c r="AW61" s="86"/>
      <c r="AX61" s="86"/>
      <c r="AY61" s="87"/>
      <c r="AZ61" s="86"/>
      <c r="BA61" s="86"/>
      <c r="BB61" s="87"/>
      <c r="BC61" s="87"/>
      <c r="BD61" s="87"/>
      <c r="BE61" s="87"/>
      <c r="BF61" s="87"/>
      <c r="BG61" s="87"/>
      <c r="BH61" s="87"/>
      <c r="BI61" s="86"/>
      <c r="BJ61" s="86"/>
      <c r="BK61" s="86"/>
      <c r="BL61" s="86"/>
      <c r="BM61" s="87"/>
      <c r="BN61" s="68"/>
      <c r="BO61" s="68"/>
      <c r="BP61" s="68"/>
      <c r="BQ61" s="68"/>
      <c r="BR61" s="68"/>
    </row>
    <row r="62" spans="1:70" x14ac:dyDescent="0.25">
      <c r="A62" s="67">
        <v>1</v>
      </c>
      <c r="E62" s="67" t="s">
        <v>743</v>
      </c>
      <c r="F62" s="4" t="s">
        <v>121</v>
      </c>
      <c r="G62" s="4" t="s">
        <v>93</v>
      </c>
      <c r="H62" s="4" t="s">
        <v>98</v>
      </c>
      <c r="I62" s="86" t="s">
        <v>852</v>
      </c>
      <c r="J62" s="86" t="s">
        <v>1385</v>
      </c>
      <c r="K62" s="86" t="s">
        <v>15</v>
      </c>
      <c r="L62" s="6">
        <v>50000</v>
      </c>
      <c r="M62" s="6">
        <v>500</v>
      </c>
      <c r="N62" s="6">
        <v>2500</v>
      </c>
      <c r="O62" s="86">
        <v>8</v>
      </c>
      <c r="P62" s="87">
        <f t="shared" si="3"/>
        <v>6</v>
      </c>
      <c r="Q62" s="84">
        <f t="shared" si="2"/>
        <v>2</v>
      </c>
      <c r="R62" s="87"/>
      <c r="S62" s="87"/>
      <c r="T62" s="109">
        <v>1</v>
      </c>
      <c r="U62" s="110"/>
      <c r="V62" s="110">
        <v>1</v>
      </c>
      <c r="W62" s="110"/>
      <c r="X62" s="86"/>
      <c r="Y62" s="86"/>
      <c r="Z62" s="87"/>
      <c r="AA62" s="86"/>
      <c r="AB62" s="86"/>
      <c r="AC62" s="86"/>
      <c r="AD62" s="86"/>
      <c r="AE62" s="86"/>
      <c r="AF62" s="87">
        <v>1</v>
      </c>
      <c r="AG62" s="87">
        <v>1</v>
      </c>
      <c r="AH62" s="87"/>
      <c r="AI62" s="87"/>
      <c r="AJ62" s="87"/>
      <c r="AK62" s="87">
        <v>1</v>
      </c>
      <c r="AL62" s="87"/>
      <c r="AM62" s="86"/>
      <c r="AN62" s="87"/>
      <c r="AO62" s="87"/>
      <c r="AP62" s="87"/>
      <c r="AQ62" s="86"/>
      <c r="AR62" s="87"/>
      <c r="AS62" s="87"/>
      <c r="AT62" s="87"/>
      <c r="AU62" s="87"/>
      <c r="AV62" s="86">
        <v>1</v>
      </c>
      <c r="AW62" s="86"/>
      <c r="AX62" s="86"/>
      <c r="AY62" s="87"/>
      <c r="AZ62" s="86"/>
      <c r="BA62" s="86"/>
      <c r="BB62" s="87"/>
      <c r="BC62" s="87"/>
      <c r="BD62" s="87"/>
      <c r="BE62" s="87"/>
      <c r="BF62" s="87"/>
      <c r="BG62" s="87"/>
      <c r="BH62" s="87"/>
      <c r="BI62" s="86"/>
      <c r="BJ62" s="86"/>
      <c r="BK62" s="86"/>
      <c r="BL62" s="86"/>
      <c r="BM62" s="87"/>
      <c r="BN62" s="68"/>
      <c r="BO62" s="68"/>
      <c r="BP62" s="68"/>
      <c r="BQ62" s="68"/>
      <c r="BR62" s="68"/>
    </row>
    <row r="63" spans="1:70" x14ac:dyDescent="0.25">
      <c r="A63" s="67">
        <v>1</v>
      </c>
      <c r="E63" s="67" t="s">
        <v>743</v>
      </c>
      <c r="F63" s="4" t="s">
        <v>121</v>
      </c>
      <c r="G63" s="4" t="s">
        <v>93</v>
      </c>
      <c r="H63" s="4" t="s">
        <v>97</v>
      </c>
      <c r="I63" s="126" t="s">
        <v>853</v>
      </c>
      <c r="J63" s="126" t="s">
        <v>1755</v>
      </c>
      <c r="K63" s="86" t="s">
        <v>10</v>
      </c>
      <c r="L63" s="6">
        <v>25000</v>
      </c>
      <c r="M63" s="6">
        <v>250</v>
      </c>
      <c r="N63" s="6">
        <v>1250</v>
      </c>
      <c r="O63" s="86">
        <v>7</v>
      </c>
      <c r="P63" s="87">
        <f t="shared" si="3"/>
        <v>4</v>
      </c>
      <c r="Q63" s="84">
        <f t="shared" si="2"/>
        <v>3</v>
      </c>
      <c r="R63" s="87"/>
      <c r="S63" s="87"/>
      <c r="T63" s="109"/>
      <c r="U63" s="110"/>
      <c r="V63" s="110"/>
      <c r="W63" s="110"/>
      <c r="X63" s="86">
        <v>1</v>
      </c>
      <c r="Y63" s="86"/>
      <c r="Z63" s="87"/>
      <c r="AA63" s="86"/>
      <c r="AB63" s="86"/>
      <c r="AC63" s="86"/>
      <c r="AD63" s="86"/>
      <c r="AE63" s="86"/>
      <c r="AF63" s="87"/>
      <c r="AG63" s="87">
        <v>1</v>
      </c>
      <c r="AH63" s="87"/>
      <c r="AI63" s="87"/>
      <c r="AJ63" s="87"/>
      <c r="AK63" s="87"/>
      <c r="AL63" s="87">
        <v>1</v>
      </c>
      <c r="AM63" s="86"/>
      <c r="AN63" s="87"/>
      <c r="AO63" s="87"/>
      <c r="AP63" s="87"/>
      <c r="AQ63" s="86"/>
      <c r="AR63" s="87"/>
      <c r="AS63" s="87"/>
      <c r="AT63" s="87"/>
      <c r="AU63" s="87"/>
      <c r="AV63" s="86"/>
      <c r="AW63" s="86"/>
      <c r="AX63" s="86"/>
      <c r="AY63" s="87"/>
      <c r="AZ63" s="86">
        <v>1</v>
      </c>
      <c r="BA63" s="86"/>
      <c r="BB63" s="87"/>
      <c r="BC63" s="87"/>
      <c r="BD63" s="87"/>
      <c r="BE63" s="87"/>
      <c r="BF63" s="87"/>
      <c r="BG63" s="87"/>
      <c r="BH63" s="87"/>
      <c r="BI63" s="86"/>
      <c r="BJ63" s="86"/>
      <c r="BK63" s="86"/>
      <c r="BL63" s="86"/>
      <c r="BM63" s="87"/>
      <c r="BN63" s="68"/>
      <c r="BO63" s="68"/>
      <c r="BP63" s="68"/>
      <c r="BQ63" s="68"/>
      <c r="BR63" s="68"/>
    </row>
    <row r="64" spans="1:70" x14ac:dyDescent="0.25">
      <c r="A64" s="67">
        <v>1</v>
      </c>
      <c r="F64" s="4" t="s">
        <v>121</v>
      </c>
      <c r="G64" s="4" t="s">
        <v>93</v>
      </c>
      <c r="H64" s="4" t="s">
        <v>96</v>
      </c>
      <c r="I64" s="126" t="s">
        <v>854</v>
      </c>
      <c r="J64" s="126" t="s">
        <v>1753</v>
      </c>
      <c r="K64" s="86" t="s">
        <v>14</v>
      </c>
      <c r="L64" s="6">
        <v>12000</v>
      </c>
      <c r="M64" s="6">
        <v>120</v>
      </c>
      <c r="N64" s="6">
        <v>600</v>
      </c>
      <c r="O64" s="86">
        <v>6</v>
      </c>
      <c r="P64" s="87">
        <f t="shared" si="3"/>
        <v>3</v>
      </c>
      <c r="Q64" s="84">
        <f t="shared" si="2"/>
        <v>3</v>
      </c>
      <c r="R64" s="87"/>
      <c r="S64" s="87"/>
      <c r="T64" s="109"/>
      <c r="U64" s="110"/>
      <c r="V64" s="110"/>
      <c r="W64" s="110"/>
      <c r="X64" s="86"/>
      <c r="Y64" s="86"/>
      <c r="Z64" s="87"/>
      <c r="AA64" s="86"/>
      <c r="AB64" s="86"/>
      <c r="AC64" s="86"/>
      <c r="AD64" s="86"/>
      <c r="AE64" s="86"/>
      <c r="AF64" s="87"/>
      <c r="AG64" s="87">
        <v>1</v>
      </c>
      <c r="AH64" s="87">
        <v>1</v>
      </c>
      <c r="AI64" s="87"/>
      <c r="AJ64" s="87"/>
      <c r="AK64" s="87">
        <v>1</v>
      </c>
      <c r="AL64" s="87"/>
      <c r="AM64" s="86"/>
      <c r="AN64" s="87"/>
      <c r="AO64" s="87"/>
      <c r="AP64" s="87"/>
      <c r="AQ64" s="86"/>
      <c r="AR64" s="87"/>
      <c r="AS64" s="87"/>
      <c r="AT64" s="87"/>
      <c r="AU64" s="87"/>
      <c r="AV64" s="86"/>
      <c r="AW64" s="86"/>
      <c r="AX64" s="86"/>
      <c r="AY64" s="87"/>
      <c r="AZ64" s="86"/>
      <c r="BA64" s="86"/>
      <c r="BB64" s="87"/>
      <c r="BC64" s="87"/>
      <c r="BD64" s="87"/>
      <c r="BE64" s="87"/>
      <c r="BF64" s="87"/>
      <c r="BG64" s="87"/>
      <c r="BH64" s="87"/>
      <c r="BI64" s="86"/>
      <c r="BJ64" s="86"/>
      <c r="BK64" s="86"/>
      <c r="BL64" s="86"/>
      <c r="BM64" s="87"/>
      <c r="BN64" s="68"/>
      <c r="BO64" s="68"/>
      <c r="BP64" s="68"/>
      <c r="BQ64" s="68"/>
      <c r="BR64" s="68"/>
    </row>
    <row r="65" spans="1:70" x14ac:dyDescent="0.25">
      <c r="A65" s="67">
        <v>1</v>
      </c>
      <c r="E65" s="67" t="s">
        <v>743</v>
      </c>
      <c r="F65" s="4" t="s">
        <v>121</v>
      </c>
      <c r="G65" s="4" t="s">
        <v>93</v>
      </c>
      <c r="H65" s="4" t="s">
        <v>95</v>
      </c>
      <c r="I65" s="126" t="s">
        <v>1754</v>
      </c>
      <c r="J65" s="126" t="s">
        <v>3047</v>
      </c>
      <c r="K65" s="86" t="s">
        <v>14</v>
      </c>
      <c r="L65" s="6">
        <v>12000</v>
      </c>
      <c r="M65" s="6">
        <v>120</v>
      </c>
      <c r="N65" s="6">
        <v>600</v>
      </c>
      <c r="O65" s="86">
        <v>6</v>
      </c>
      <c r="P65" s="87">
        <f t="shared" si="3"/>
        <v>5</v>
      </c>
      <c r="Q65" s="84">
        <f t="shared" si="2"/>
        <v>1</v>
      </c>
      <c r="R65" s="87"/>
      <c r="S65" s="87"/>
      <c r="T65" s="109">
        <v>1</v>
      </c>
      <c r="U65" s="110">
        <v>1</v>
      </c>
      <c r="V65" s="110"/>
      <c r="W65" s="110">
        <v>1</v>
      </c>
      <c r="X65" s="86"/>
      <c r="Y65" s="86"/>
      <c r="Z65" s="87">
        <v>1</v>
      </c>
      <c r="AA65" s="86">
        <v>1</v>
      </c>
      <c r="AB65" s="86"/>
      <c r="AC65" s="86"/>
      <c r="AD65" s="86"/>
      <c r="AE65" s="86"/>
      <c r="AF65" s="87"/>
      <c r="AG65" s="87"/>
      <c r="AH65" s="87"/>
      <c r="AI65" s="87"/>
      <c r="AJ65" s="87"/>
      <c r="AK65" s="87"/>
      <c r="AL65" s="87"/>
      <c r="AM65" s="86"/>
      <c r="AN65" s="87"/>
      <c r="AO65" s="87"/>
      <c r="AP65" s="87"/>
      <c r="AQ65" s="86"/>
      <c r="AR65" s="87"/>
      <c r="AS65" s="87"/>
      <c r="AT65" s="87"/>
      <c r="AU65" s="87"/>
      <c r="AV65" s="86"/>
      <c r="AW65" s="86"/>
      <c r="AX65" s="86"/>
      <c r="AY65" s="87"/>
      <c r="AZ65" s="86"/>
      <c r="BA65" s="86"/>
      <c r="BB65" s="87"/>
      <c r="BC65" s="87"/>
      <c r="BD65" s="87"/>
      <c r="BE65" s="87"/>
      <c r="BF65" s="87"/>
      <c r="BG65" s="87"/>
      <c r="BH65" s="87"/>
      <c r="BI65" s="86"/>
      <c r="BJ65" s="86"/>
      <c r="BK65" s="86"/>
      <c r="BL65" s="86"/>
      <c r="BM65" s="87"/>
      <c r="BN65" s="68"/>
      <c r="BO65" s="68"/>
      <c r="BP65" s="68"/>
      <c r="BQ65" s="68"/>
      <c r="BR65" s="68"/>
    </row>
    <row r="66" spans="1:70" x14ac:dyDescent="0.25">
      <c r="A66" s="67">
        <v>1</v>
      </c>
      <c r="E66" s="67" t="s">
        <v>743</v>
      </c>
      <c r="F66" s="4" t="s">
        <v>121</v>
      </c>
      <c r="G66" s="4" t="s">
        <v>93</v>
      </c>
      <c r="H66" s="4" t="s">
        <v>94</v>
      </c>
      <c r="I66" s="126" t="s">
        <v>3048</v>
      </c>
      <c r="J66" s="126" t="s">
        <v>2316</v>
      </c>
      <c r="K66" s="86" t="s">
        <v>12</v>
      </c>
      <c r="L66" s="6">
        <v>2000</v>
      </c>
      <c r="M66" s="6">
        <v>20</v>
      </c>
      <c r="N66" s="6">
        <v>100</v>
      </c>
      <c r="O66" s="86">
        <v>4</v>
      </c>
      <c r="P66" s="87">
        <f t="shared" si="3"/>
        <v>3</v>
      </c>
      <c r="Q66" s="84">
        <f t="shared" si="2"/>
        <v>1</v>
      </c>
      <c r="R66" s="87"/>
      <c r="S66" s="87"/>
      <c r="T66" s="109"/>
      <c r="U66" s="110"/>
      <c r="V66" s="110"/>
      <c r="W66" s="110"/>
      <c r="X66" s="86"/>
      <c r="Y66" s="86"/>
      <c r="Z66" s="87"/>
      <c r="AA66" s="86"/>
      <c r="AB66" s="86"/>
      <c r="AC66" s="86"/>
      <c r="AD66" s="86"/>
      <c r="AE66" s="86"/>
      <c r="AF66" s="87"/>
      <c r="AG66" s="87"/>
      <c r="AH66" s="87"/>
      <c r="AI66" s="87"/>
      <c r="AJ66" s="87"/>
      <c r="AK66" s="87"/>
      <c r="AL66" s="87"/>
      <c r="AM66" s="86"/>
      <c r="AN66" s="87"/>
      <c r="AO66" s="87"/>
      <c r="AP66" s="87"/>
      <c r="AQ66" s="86"/>
      <c r="AR66" s="87"/>
      <c r="AS66" s="87"/>
      <c r="AT66" s="87"/>
      <c r="AU66" s="87"/>
      <c r="AV66" s="86"/>
      <c r="AW66" s="86">
        <v>1</v>
      </c>
      <c r="AX66" s="86"/>
      <c r="AY66" s="87">
        <v>1</v>
      </c>
      <c r="AZ66" s="86"/>
      <c r="BA66" s="86"/>
      <c r="BB66" s="87"/>
      <c r="BC66" s="87"/>
      <c r="BD66" s="87"/>
      <c r="BE66" s="87"/>
      <c r="BF66" s="87"/>
      <c r="BG66" s="87"/>
      <c r="BH66" s="87"/>
      <c r="BI66" s="86"/>
      <c r="BJ66" s="86"/>
      <c r="BK66" s="86"/>
      <c r="BL66" s="86">
        <v>1</v>
      </c>
      <c r="BM66" s="87"/>
      <c r="BN66" s="68"/>
      <c r="BO66" s="68"/>
      <c r="BP66" s="68"/>
      <c r="BQ66" s="68"/>
      <c r="BR66" s="68"/>
    </row>
    <row r="67" spans="1:70" x14ac:dyDescent="0.25">
      <c r="A67" s="67">
        <v>1</v>
      </c>
      <c r="E67" s="67" t="s">
        <v>743</v>
      </c>
      <c r="F67" s="4" t="s">
        <v>121</v>
      </c>
      <c r="G67" s="4" t="s">
        <v>65</v>
      </c>
      <c r="H67" s="4" t="s">
        <v>324</v>
      </c>
      <c r="I67" s="126" t="s">
        <v>863</v>
      </c>
      <c r="J67" s="126" t="s">
        <v>1371</v>
      </c>
      <c r="K67" s="86" t="s">
        <v>14</v>
      </c>
      <c r="L67" s="6">
        <v>12000</v>
      </c>
      <c r="M67" s="6">
        <v>120</v>
      </c>
      <c r="N67" s="6">
        <v>600</v>
      </c>
      <c r="O67" s="86">
        <v>6</v>
      </c>
      <c r="P67" s="87">
        <f t="shared" si="3"/>
        <v>4</v>
      </c>
      <c r="Q67" s="84">
        <f t="shared" si="2"/>
        <v>2</v>
      </c>
      <c r="R67" s="87"/>
      <c r="S67" s="87"/>
      <c r="T67" s="109"/>
      <c r="U67" s="110">
        <v>1</v>
      </c>
      <c r="V67" s="110"/>
      <c r="W67" s="110">
        <v>1</v>
      </c>
      <c r="X67" s="86"/>
      <c r="Y67" s="86"/>
      <c r="Z67" s="87"/>
      <c r="AA67" s="86"/>
      <c r="AB67" s="86"/>
      <c r="AC67" s="86"/>
      <c r="AD67" s="86"/>
      <c r="AE67" s="86"/>
      <c r="AF67" s="87"/>
      <c r="AG67" s="87"/>
      <c r="AH67" s="87"/>
      <c r="AI67" s="87"/>
      <c r="AJ67" s="87"/>
      <c r="AK67" s="87"/>
      <c r="AL67" s="87">
        <v>1</v>
      </c>
      <c r="AM67" s="86"/>
      <c r="AN67" s="87"/>
      <c r="AO67" s="87"/>
      <c r="AP67" s="87"/>
      <c r="AQ67" s="86"/>
      <c r="AR67" s="87"/>
      <c r="AS67" s="87">
        <v>1</v>
      </c>
      <c r="AT67" s="87"/>
      <c r="AU67" s="87"/>
      <c r="AV67" s="86"/>
      <c r="AW67" s="86"/>
      <c r="AX67" s="86"/>
      <c r="AY67" s="87"/>
      <c r="AZ67" s="86"/>
      <c r="BA67" s="86"/>
      <c r="BB67" s="87"/>
      <c r="BC67" s="87"/>
      <c r="BD67" s="87"/>
      <c r="BE67" s="87"/>
      <c r="BF67" s="87"/>
      <c r="BG67" s="87"/>
      <c r="BH67" s="87"/>
      <c r="BI67" s="86"/>
      <c r="BJ67" s="86"/>
      <c r="BK67" s="86"/>
      <c r="BL67" s="86"/>
      <c r="BM67" s="87"/>
      <c r="BN67" s="68"/>
      <c r="BO67" s="68"/>
      <c r="BP67" s="68"/>
      <c r="BQ67" s="68"/>
      <c r="BR67" s="68"/>
    </row>
    <row r="68" spans="1:70" x14ac:dyDescent="0.25">
      <c r="A68" s="67">
        <v>1</v>
      </c>
      <c r="E68" s="67" t="s">
        <v>743</v>
      </c>
      <c r="F68" s="2" t="s">
        <v>122</v>
      </c>
      <c r="G68" s="2" t="s">
        <v>90</v>
      </c>
      <c r="H68" s="133" t="s">
        <v>92</v>
      </c>
      <c r="I68" s="68" t="s">
        <v>865</v>
      </c>
      <c r="J68" s="68" t="s">
        <v>1797</v>
      </c>
      <c r="K68" s="68" t="s">
        <v>7</v>
      </c>
      <c r="L68" s="3">
        <v>5000</v>
      </c>
      <c r="M68" s="3">
        <v>50</v>
      </c>
      <c r="N68" s="3">
        <v>250</v>
      </c>
      <c r="O68" s="68">
        <v>5</v>
      </c>
      <c r="P68" s="84">
        <f t="shared" si="3"/>
        <v>3</v>
      </c>
      <c r="Q68" s="84">
        <f t="shared" si="2"/>
        <v>2</v>
      </c>
      <c r="R68" s="87"/>
      <c r="S68" s="87"/>
      <c r="T68" s="107">
        <v>1</v>
      </c>
      <c r="U68" s="108"/>
      <c r="V68" s="108"/>
      <c r="W68" s="108"/>
      <c r="X68" s="68"/>
      <c r="Y68" s="68"/>
      <c r="Z68" s="84"/>
      <c r="AA68" s="68"/>
      <c r="AB68" s="68">
        <v>1</v>
      </c>
      <c r="AC68" s="68"/>
      <c r="AD68" s="68"/>
      <c r="AE68" s="68"/>
      <c r="AF68" s="84"/>
      <c r="AG68" s="84"/>
      <c r="AH68" s="84">
        <v>1</v>
      </c>
      <c r="AI68" s="84"/>
      <c r="AJ68" s="84"/>
      <c r="AK68" s="84"/>
      <c r="AL68" s="84"/>
      <c r="AM68" s="68"/>
      <c r="AN68" s="84"/>
      <c r="AO68" s="84"/>
      <c r="AP68" s="84"/>
      <c r="AQ68" s="68"/>
      <c r="AR68" s="84"/>
      <c r="AS68" s="84"/>
      <c r="AT68" s="84"/>
      <c r="AU68" s="84"/>
      <c r="AV68" s="68"/>
      <c r="AW68" s="68"/>
      <c r="AX68" s="68"/>
      <c r="AY68" s="84"/>
      <c r="AZ68" s="68"/>
      <c r="BA68" s="68"/>
      <c r="BB68" s="84"/>
      <c r="BC68" s="84"/>
      <c r="BD68" s="84"/>
      <c r="BE68" s="84"/>
      <c r="BF68" s="84"/>
      <c r="BG68" s="84"/>
      <c r="BH68" s="84"/>
      <c r="BI68" s="68"/>
      <c r="BJ68" s="68"/>
      <c r="BK68" s="68"/>
      <c r="BL68" s="68"/>
      <c r="BM68" s="84"/>
      <c r="BN68" s="68"/>
      <c r="BO68" s="68"/>
      <c r="BP68" s="68"/>
      <c r="BQ68" s="68"/>
      <c r="BR68" s="68"/>
    </row>
    <row r="69" spans="1:70" x14ac:dyDescent="0.25">
      <c r="A69" s="67">
        <v>1</v>
      </c>
      <c r="E69" s="67" t="s">
        <v>743</v>
      </c>
      <c r="F69" s="2" t="s">
        <v>122</v>
      </c>
      <c r="G69" s="2" t="s">
        <v>90</v>
      </c>
      <c r="H69" s="133" t="s">
        <v>328</v>
      </c>
      <c r="I69" s="68" t="s">
        <v>856</v>
      </c>
      <c r="J69" s="68" t="s">
        <v>2328</v>
      </c>
      <c r="K69" s="68" t="s">
        <v>7</v>
      </c>
      <c r="L69" s="3">
        <v>5000</v>
      </c>
      <c r="M69" s="3">
        <v>50</v>
      </c>
      <c r="N69" s="3">
        <v>250</v>
      </c>
      <c r="O69" s="68">
        <v>5</v>
      </c>
      <c r="P69" s="84">
        <f t="shared" si="3"/>
        <v>4</v>
      </c>
      <c r="Q69" s="84">
        <f t="shared" si="2"/>
        <v>1</v>
      </c>
      <c r="R69" s="87"/>
      <c r="S69" s="87"/>
      <c r="T69" s="107"/>
      <c r="U69" s="108"/>
      <c r="V69" s="108"/>
      <c r="W69" s="108"/>
      <c r="X69" s="68"/>
      <c r="Y69" s="68"/>
      <c r="Z69" s="84"/>
      <c r="AA69" s="68"/>
      <c r="AB69" s="68"/>
      <c r="AC69" s="68"/>
      <c r="AD69" s="68"/>
      <c r="AE69" s="68"/>
      <c r="AF69" s="84"/>
      <c r="AG69" s="84"/>
      <c r="AH69" s="84"/>
      <c r="AI69" s="84"/>
      <c r="AJ69" s="84"/>
      <c r="AK69" s="84"/>
      <c r="AL69" s="84"/>
      <c r="AM69" s="68"/>
      <c r="AN69" s="84"/>
      <c r="AO69" s="84"/>
      <c r="AP69" s="84"/>
      <c r="AQ69" s="68"/>
      <c r="AR69" s="84"/>
      <c r="AS69" s="84"/>
      <c r="AT69" s="84"/>
      <c r="AU69" s="84"/>
      <c r="AV69" s="68">
        <v>1</v>
      </c>
      <c r="AW69" s="68"/>
      <c r="AX69" s="68"/>
      <c r="AY69" s="84"/>
      <c r="AZ69" s="68">
        <v>1</v>
      </c>
      <c r="BA69" s="68"/>
      <c r="BB69" s="84"/>
      <c r="BC69" s="84"/>
      <c r="BD69" s="84"/>
      <c r="BE69" s="84"/>
      <c r="BF69" s="84"/>
      <c r="BG69" s="84"/>
      <c r="BH69" s="84"/>
      <c r="BI69" s="68">
        <v>1</v>
      </c>
      <c r="BJ69" s="68">
        <v>1</v>
      </c>
      <c r="BK69" s="68"/>
      <c r="BL69" s="68"/>
      <c r="BM69" s="84"/>
      <c r="BN69" s="68"/>
      <c r="BO69" s="68"/>
      <c r="BP69" s="68"/>
      <c r="BQ69" s="68"/>
      <c r="BR69" s="68"/>
    </row>
    <row r="70" spans="1:70" x14ac:dyDescent="0.25">
      <c r="A70" s="67">
        <v>1</v>
      </c>
      <c r="E70" s="67" t="s">
        <v>743</v>
      </c>
      <c r="F70" s="2" t="s">
        <v>122</v>
      </c>
      <c r="G70" s="2" t="s">
        <v>90</v>
      </c>
      <c r="H70" s="133" t="s">
        <v>91</v>
      </c>
      <c r="I70" s="68" t="s">
        <v>2383</v>
      </c>
      <c r="J70" s="68" t="s">
        <v>1382</v>
      </c>
      <c r="K70" s="68" t="s">
        <v>14</v>
      </c>
      <c r="L70" s="3">
        <v>12000</v>
      </c>
      <c r="M70" s="3">
        <v>120</v>
      </c>
      <c r="N70" s="3">
        <v>600</v>
      </c>
      <c r="O70" s="68">
        <v>6</v>
      </c>
      <c r="P70" s="84">
        <f t="shared" ref="P70:P90" si="5">SUM(R70:BM70)</f>
        <v>5</v>
      </c>
      <c r="Q70" s="84">
        <f t="shared" si="2"/>
        <v>1</v>
      </c>
      <c r="R70" s="87"/>
      <c r="S70" s="87"/>
      <c r="T70" s="107"/>
      <c r="U70" s="108"/>
      <c r="V70" s="108"/>
      <c r="W70" s="108"/>
      <c r="X70" s="68"/>
      <c r="Y70" s="68"/>
      <c r="Z70" s="84"/>
      <c r="AA70" s="68"/>
      <c r="AB70" s="68">
        <v>1</v>
      </c>
      <c r="AC70" s="68"/>
      <c r="AD70" s="68"/>
      <c r="AE70" s="68"/>
      <c r="AF70" s="84">
        <v>1</v>
      </c>
      <c r="AG70" s="84"/>
      <c r="AH70" s="84">
        <v>1</v>
      </c>
      <c r="AI70" s="84"/>
      <c r="AJ70" s="84"/>
      <c r="AK70" s="84"/>
      <c r="AL70" s="84"/>
      <c r="AM70" s="68"/>
      <c r="AN70" s="84"/>
      <c r="AO70" s="84"/>
      <c r="AP70" s="84"/>
      <c r="AQ70" s="68"/>
      <c r="AR70" s="84"/>
      <c r="AS70" s="84"/>
      <c r="AT70" s="84"/>
      <c r="AU70" s="84"/>
      <c r="AV70" s="68"/>
      <c r="AW70" s="68"/>
      <c r="AX70" s="68"/>
      <c r="AY70" s="84">
        <v>1</v>
      </c>
      <c r="AZ70" s="68"/>
      <c r="BA70" s="68"/>
      <c r="BB70" s="84"/>
      <c r="BC70" s="84"/>
      <c r="BD70" s="84"/>
      <c r="BE70" s="84"/>
      <c r="BF70" s="84"/>
      <c r="BG70" s="84"/>
      <c r="BH70" s="84"/>
      <c r="BI70" s="68"/>
      <c r="BJ70" s="68">
        <v>1</v>
      </c>
      <c r="BK70" s="68"/>
      <c r="BL70" s="68"/>
      <c r="BM70" s="84"/>
      <c r="BN70" s="68"/>
      <c r="BO70" s="68"/>
      <c r="BP70" s="68"/>
      <c r="BQ70" s="68"/>
      <c r="BR70" s="68"/>
    </row>
    <row r="71" spans="1:70" x14ac:dyDescent="0.25">
      <c r="A71" s="67">
        <v>1</v>
      </c>
      <c r="E71" s="67" t="s">
        <v>743</v>
      </c>
      <c r="F71" s="4" t="s">
        <v>122</v>
      </c>
      <c r="G71" s="4" t="s">
        <v>65</v>
      </c>
      <c r="H71" s="134" t="s">
        <v>321</v>
      </c>
      <c r="I71" s="86" t="s">
        <v>866</v>
      </c>
      <c r="J71" s="86" t="s">
        <v>2329</v>
      </c>
      <c r="K71" s="86" t="s">
        <v>14</v>
      </c>
      <c r="L71" s="6">
        <v>12000</v>
      </c>
      <c r="M71" s="6">
        <v>120</v>
      </c>
      <c r="N71" s="6">
        <v>600</v>
      </c>
      <c r="O71" s="86">
        <v>6</v>
      </c>
      <c r="P71" s="87">
        <f t="shared" si="5"/>
        <v>3</v>
      </c>
      <c r="Q71" s="84">
        <f t="shared" si="2"/>
        <v>3</v>
      </c>
      <c r="R71" s="87"/>
      <c r="S71" s="87"/>
      <c r="T71" s="109"/>
      <c r="U71" s="110"/>
      <c r="V71" s="110"/>
      <c r="W71" s="110">
        <v>1</v>
      </c>
      <c r="X71" s="86"/>
      <c r="Y71" s="86"/>
      <c r="Z71" s="87">
        <v>1</v>
      </c>
      <c r="AA71" s="86"/>
      <c r="AB71" s="86"/>
      <c r="AC71" s="86"/>
      <c r="AD71" s="86"/>
      <c r="AE71" s="86"/>
      <c r="AF71" s="87">
        <v>1</v>
      </c>
      <c r="AG71" s="87"/>
      <c r="AH71" s="87"/>
      <c r="AI71" s="87"/>
      <c r="AJ71" s="87"/>
      <c r="AK71" s="87"/>
      <c r="AL71" s="87"/>
      <c r="AM71" s="86"/>
      <c r="AN71" s="87"/>
      <c r="AO71" s="87"/>
      <c r="AP71" s="87"/>
      <c r="AQ71" s="86"/>
      <c r="AR71" s="87"/>
      <c r="AS71" s="87"/>
      <c r="AT71" s="87"/>
      <c r="AU71" s="87"/>
      <c r="AV71" s="86"/>
      <c r="AW71" s="86"/>
      <c r="AX71" s="86"/>
      <c r="AY71" s="87"/>
      <c r="AZ71" s="86"/>
      <c r="BA71" s="86"/>
      <c r="BB71" s="87"/>
      <c r="BC71" s="87"/>
      <c r="BD71" s="87"/>
      <c r="BE71" s="87"/>
      <c r="BF71" s="87"/>
      <c r="BG71" s="87"/>
      <c r="BH71" s="87"/>
      <c r="BI71" s="86"/>
      <c r="BJ71" s="86"/>
      <c r="BK71" s="86"/>
      <c r="BL71" s="86"/>
      <c r="BM71" s="87"/>
      <c r="BN71" s="68"/>
      <c r="BO71" s="68"/>
      <c r="BP71" s="68"/>
      <c r="BQ71" s="68"/>
      <c r="BR71" s="68"/>
    </row>
    <row r="72" spans="1:70" x14ac:dyDescent="0.25">
      <c r="A72" s="67">
        <v>1</v>
      </c>
      <c r="E72" s="67" t="s">
        <v>743</v>
      </c>
      <c r="F72" s="2" t="s">
        <v>122</v>
      </c>
      <c r="G72" s="2" t="s">
        <v>320</v>
      </c>
      <c r="H72" s="165" t="s">
        <v>2404</v>
      </c>
      <c r="I72" s="67" t="s">
        <v>2343</v>
      </c>
      <c r="J72" s="127" t="s">
        <v>1382</v>
      </c>
      <c r="K72" s="68" t="s">
        <v>10</v>
      </c>
      <c r="L72" s="3">
        <v>25000</v>
      </c>
      <c r="M72" s="3">
        <v>250</v>
      </c>
      <c r="N72" s="3">
        <v>1250</v>
      </c>
      <c r="O72" s="68">
        <v>7</v>
      </c>
      <c r="P72" s="84">
        <f t="shared" si="5"/>
        <v>2</v>
      </c>
      <c r="Q72" s="84">
        <f t="shared" si="2"/>
        <v>5</v>
      </c>
      <c r="R72" s="87"/>
      <c r="S72" s="87"/>
      <c r="T72" s="107"/>
      <c r="U72" s="108"/>
      <c r="V72" s="108"/>
      <c r="W72" s="108">
        <v>1</v>
      </c>
      <c r="X72" s="68"/>
      <c r="Y72" s="68"/>
      <c r="Z72" s="84"/>
      <c r="AA72" s="68"/>
      <c r="AB72" s="68"/>
      <c r="AC72" s="68"/>
      <c r="AD72" s="68"/>
      <c r="AE72" s="68"/>
      <c r="AF72" s="84"/>
      <c r="AG72" s="84"/>
      <c r="AH72" s="84"/>
      <c r="AI72" s="84"/>
      <c r="AJ72" s="84"/>
      <c r="AK72" s="84"/>
      <c r="AL72" s="84"/>
      <c r="AM72" s="68"/>
      <c r="AN72" s="84"/>
      <c r="AO72" s="84"/>
      <c r="AP72" s="84"/>
      <c r="AQ72" s="68"/>
      <c r="AR72" s="84"/>
      <c r="AS72" s="84"/>
      <c r="AT72" s="84"/>
      <c r="AU72" s="84"/>
      <c r="AV72" s="68"/>
      <c r="AW72" s="68"/>
      <c r="AX72" s="68"/>
      <c r="AY72" s="84"/>
      <c r="AZ72" s="68"/>
      <c r="BA72" s="68"/>
      <c r="BB72" s="84"/>
      <c r="BC72" s="84"/>
      <c r="BD72" s="84"/>
      <c r="BE72" s="84"/>
      <c r="BF72" s="84"/>
      <c r="BG72" s="84"/>
      <c r="BH72" s="84"/>
      <c r="BI72" s="68"/>
      <c r="BJ72" s="68"/>
      <c r="BK72" s="68"/>
      <c r="BL72" s="68">
        <v>1</v>
      </c>
      <c r="BM72" s="84"/>
      <c r="BN72" s="68"/>
      <c r="BO72" s="68"/>
      <c r="BP72" s="68"/>
      <c r="BQ72" s="68"/>
      <c r="BR72" s="68"/>
    </row>
    <row r="73" spans="1:70" x14ac:dyDescent="0.25">
      <c r="A73" s="67">
        <v>1</v>
      </c>
      <c r="E73" s="67" t="s">
        <v>743</v>
      </c>
      <c r="F73" s="2" t="s">
        <v>122</v>
      </c>
      <c r="G73" s="2" t="s">
        <v>65</v>
      </c>
      <c r="H73" s="133" t="s">
        <v>89</v>
      </c>
      <c r="I73" s="68" t="s">
        <v>2390</v>
      </c>
      <c r="J73" s="68" t="s">
        <v>2357</v>
      </c>
      <c r="K73" s="68" t="s">
        <v>12</v>
      </c>
      <c r="L73" s="3">
        <v>2000</v>
      </c>
      <c r="M73" s="3">
        <v>20</v>
      </c>
      <c r="N73" s="3">
        <v>100</v>
      </c>
      <c r="O73" s="68">
        <v>4</v>
      </c>
      <c r="P73" s="84">
        <f t="shared" si="5"/>
        <v>2</v>
      </c>
      <c r="Q73" s="84">
        <f t="shared" si="2"/>
        <v>2</v>
      </c>
      <c r="R73" s="87"/>
      <c r="S73" s="87"/>
      <c r="T73" s="107"/>
      <c r="U73" s="108"/>
      <c r="V73" s="108"/>
      <c r="W73" s="108"/>
      <c r="X73" s="68"/>
      <c r="Y73" s="68">
        <v>1</v>
      </c>
      <c r="Z73" s="84"/>
      <c r="AA73" s="68"/>
      <c r="AB73" s="68"/>
      <c r="AC73" s="68"/>
      <c r="AD73" s="68"/>
      <c r="AE73" s="68"/>
      <c r="AF73" s="84"/>
      <c r="AG73" s="84"/>
      <c r="AH73" s="84"/>
      <c r="AI73" s="84"/>
      <c r="AJ73" s="84"/>
      <c r="AK73" s="84"/>
      <c r="AL73" s="84"/>
      <c r="AM73" s="68"/>
      <c r="AN73" s="84"/>
      <c r="AO73" s="84"/>
      <c r="AP73" s="84"/>
      <c r="AQ73" s="68"/>
      <c r="AR73" s="84"/>
      <c r="AS73" s="84"/>
      <c r="AT73" s="84"/>
      <c r="AU73" s="84"/>
      <c r="AV73" s="68"/>
      <c r="AW73" s="68"/>
      <c r="AX73" s="68"/>
      <c r="AY73" s="84"/>
      <c r="AZ73" s="68"/>
      <c r="BA73" s="68"/>
      <c r="BB73" s="84"/>
      <c r="BC73" s="84"/>
      <c r="BD73" s="84"/>
      <c r="BE73" s="84"/>
      <c r="BF73" s="84"/>
      <c r="BG73" s="84"/>
      <c r="BH73" s="84"/>
      <c r="BI73" s="68"/>
      <c r="BJ73" s="68"/>
      <c r="BK73" s="68"/>
      <c r="BL73" s="68"/>
      <c r="BM73" s="84">
        <v>1</v>
      </c>
      <c r="BN73" s="68"/>
      <c r="BO73" s="68"/>
      <c r="BP73" s="68"/>
      <c r="BQ73" s="68"/>
      <c r="BR73" s="68"/>
    </row>
    <row r="74" spans="1:70" x14ac:dyDescent="0.25">
      <c r="A74" s="67">
        <v>1</v>
      </c>
      <c r="E74" s="67" t="s">
        <v>743</v>
      </c>
      <c r="F74" s="2" t="s">
        <v>122</v>
      </c>
      <c r="G74" s="2" t="s">
        <v>65</v>
      </c>
      <c r="H74" s="133" t="s">
        <v>88</v>
      </c>
      <c r="I74" s="68" t="s">
        <v>2392</v>
      </c>
      <c r="J74" s="68" t="s">
        <v>1371</v>
      </c>
      <c r="K74" s="68" t="s">
        <v>7</v>
      </c>
      <c r="L74" s="3">
        <v>5000</v>
      </c>
      <c r="M74" s="3">
        <v>50</v>
      </c>
      <c r="N74" s="3">
        <v>250</v>
      </c>
      <c r="O74" s="68">
        <v>5</v>
      </c>
      <c r="P74" s="84">
        <f t="shared" si="5"/>
        <v>4</v>
      </c>
      <c r="Q74" s="84">
        <f t="shared" si="2"/>
        <v>1</v>
      </c>
      <c r="R74" s="87"/>
      <c r="S74" s="87"/>
      <c r="T74" s="107"/>
      <c r="U74" s="108"/>
      <c r="V74" s="108"/>
      <c r="W74" s="108"/>
      <c r="X74" s="68"/>
      <c r="Y74" s="68">
        <v>1</v>
      </c>
      <c r="Z74" s="84"/>
      <c r="AA74" s="68"/>
      <c r="AB74" s="68"/>
      <c r="AC74" s="68">
        <v>1</v>
      </c>
      <c r="AD74" s="68"/>
      <c r="AE74" s="68"/>
      <c r="AF74" s="84"/>
      <c r="AG74" s="84"/>
      <c r="AH74" s="84"/>
      <c r="AI74" s="84"/>
      <c r="AJ74" s="84"/>
      <c r="AK74" s="84">
        <v>1</v>
      </c>
      <c r="AL74" s="84"/>
      <c r="AM74" s="68"/>
      <c r="AN74" s="84"/>
      <c r="AO74" s="84"/>
      <c r="AP74" s="84"/>
      <c r="AQ74" s="68"/>
      <c r="AR74" s="84">
        <v>1</v>
      </c>
      <c r="AS74" s="84"/>
      <c r="AT74" s="84"/>
      <c r="AU74" s="84"/>
      <c r="AV74" s="68"/>
      <c r="AW74" s="68"/>
      <c r="AX74" s="68"/>
      <c r="AY74" s="84"/>
      <c r="AZ74" s="68"/>
      <c r="BA74" s="68"/>
      <c r="BB74" s="84"/>
      <c r="BC74" s="84"/>
      <c r="BD74" s="84"/>
      <c r="BE74" s="84"/>
      <c r="BF74" s="84"/>
      <c r="BG74" s="84"/>
      <c r="BH74" s="84"/>
      <c r="BI74" s="68"/>
      <c r="BJ74" s="68"/>
      <c r="BK74" s="68"/>
      <c r="BL74" s="68"/>
      <c r="BM74" s="84"/>
      <c r="BN74" s="68"/>
      <c r="BO74" s="68"/>
      <c r="BP74" s="68"/>
      <c r="BQ74" s="68"/>
      <c r="BR74" s="68"/>
    </row>
    <row r="75" spans="1:70" x14ac:dyDescent="0.25">
      <c r="A75" s="67">
        <v>1</v>
      </c>
      <c r="E75" s="67" t="s">
        <v>743</v>
      </c>
      <c r="F75" s="2" t="s">
        <v>122</v>
      </c>
      <c r="G75" s="2" t="s">
        <v>65</v>
      </c>
      <c r="H75" s="133" t="s">
        <v>87</v>
      </c>
      <c r="I75" s="68" t="s">
        <v>2391</v>
      </c>
      <c r="J75" s="68" t="s">
        <v>1377</v>
      </c>
      <c r="K75" s="68" t="s">
        <v>14</v>
      </c>
      <c r="L75" s="3">
        <v>12000</v>
      </c>
      <c r="M75" s="3">
        <v>120</v>
      </c>
      <c r="N75" s="3">
        <v>600</v>
      </c>
      <c r="O75" s="68">
        <v>6</v>
      </c>
      <c r="P75" s="84">
        <f t="shared" si="5"/>
        <v>4</v>
      </c>
      <c r="Q75" s="84">
        <f t="shared" ref="Q75:Q139" si="6">O75-P75</f>
        <v>2</v>
      </c>
      <c r="R75" s="87"/>
      <c r="S75" s="87"/>
      <c r="T75" s="107"/>
      <c r="U75" s="108"/>
      <c r="V75" s="108"/>
      <c r="W75" s="108"/>
      <c r="X75" s="68"/>
      <c r="Y75" s="68">
        <v>1</v>
      </c>
      <c r="Z75" s="84"/>
      <c r="AA75" s="68"/>
      <c r="AB75" s="68"/>
      <c r="AC75" s="68"/>
      <c r="AD75" s="68"/>
      <c r="AE75" s="68"/>
      <c r="AF75" s="84"/>
      <c r="AG75" s="84"/>
      <c r="AH75" s="84"/>
      <c r="AI75" s="84"/>
      <c r="AJ75" s="84"/>
      <c r="AK75" s="84"/>
      <c r="AL75" s="84"/>
      <c r="AM75" s="68"/>
      <c r="AN75" s="84"/>
      <c r="AO75" s="84"/>
      <c r="AP75" s="84"/>
      <c r="AQ75" s="68"/>
      <c r="AR75" s="84"/>
      <c r="AS75" s="84"/>
      <c r="AT75" s="84"/>
      <c r="AU75" s="84"/>
      <c r="AV75" s="68"/>
      <c r="AW75" s="68">
        <v>1</v>
      </c>
      <c r="AX75" s="68"/>
      <c r="AY75" s="84"/>
      <c r="AZ75" s="68"/>
      <c r="BA75" s="68"/>
      <c r="BB75" s="84"/>
      <c r="BC75" s="84">
        <v>1</v>
      </c>
      <c r="BD75" s="84">
        <v>1</v>
      </c>
      <c r="BE75" s="84"/>
      <c r="BF75" s="84"/>
      <c r="BG75" s="84"/>
      <c r="BH75" s="84"/>
      <c r="BI75" s="68"/>
      <c r="BJ75" s="68"/>
      <c r="BK75" s="68"/>
      <c r="BL75" s="68"/>
      <c r="BM75" s="84"/>
      <c r="BN75" s="68"/>
      <c r="BO75" s="68"/>
      <c r="BP75" s="68"/>
      <c r="BQ75" s="68"/>
      <c r="BR75" s="68"/>
    </row>
    <row r="76" spans="1:70" x14ac:dyDescent="0.25">
      <c r="A76" s="67">
        <v>1</v>
      </c>
      <c r="F76" s="2" t="s">
        <v>122</v>
      </c>
      <c r="G76" s="2" t="s">
        <v>65</v>
      </c>
      <c r="H76" s="133" t="s">
        <v>2620</v>
      </c>
      <c r="I76" s="68" t="s">
        <v>2389</v>
      </c>
      <c r="J76" s="68" t="s">
        <v>1749</v>
      </c>
      <c r="K76" s="68" t="s">
        <v>10</v>
      </c>
      <c r="L76" s="3">
        <v>25000</v>
      </c>
      <c r="M76" s="3">
        <v>250</v>
      </c>
      <c r="N76" s="3">
        <v>1250</v>
      </c>
      <c r="O76" s="68">
        <v>7</v>
      </c>
      <c r="P76" s="84">
        <f t="shared" si="5"/>
        <v>4</v>
      </c>
      <c r="Q76" s="84">
        <f t="shared" si="6"/>
        <v>3</v>
      </c>
      <c r="R76" s="87"/>
      <c r="S76" s="87"/>
      <c r="T76" s="107"/>
      <c r="U76" s="108"/>
      <c r="V76" s="108"/>
      <c r="W76" s="108"/>
      <c r="X76" s="68">
        <v>1</v>
      </c>
      <c r="Y76" s="68"/>
      <c r="Z76" s="84"/>
      <c r="AA76" s="68"/>
      <c r="AB76" s="68"/>
      <c r="AC76" s="68">
        <v>1</v>
      </c>
      <c r="AD76" s="68"/>
      <c r="AE76" s="68"/>
      <c r="AF76" s="84"/>
      <c r="AG76" s="84"/>
      <c r="AH76" s="84"/>
      <c r="AI76" s="84"/>
      <c r="AJ76" s="84"/>
      <c r="AK76" s="84"/>
      <c r="AL76" s="84"/>
      <c r="AM76" s="68"/>
      <c r="AN76" s="84"/>
      <c r="AO76" s="84"/>
      <c r="AP76" s="84"/>
      <c r="AQ76" s="68"/>
      <c r="AR76" s="84"/>
      <c r="AS76" s="84"/>
      <c r="AT76" s="84"/>
      <c r="AU76" s="84"/>
      <c r="AV76" s="68"/>
      <c r="AW76" s="68"/>
      <c r="AX76" s="68"/>
      <c r="AY76" s="84">
        <v>1</v>
      </c>
      <c r="AZ76" s="68">
        <v>1</v>
      </c>
      <c r="BA76" s="68"/>
      <c r="BB76" s="84"/>
      <c r="BC76" s="84"/>
      <c r="BD76" s="84"/>
      <c r="BE76" s="84"/>
      <c r="BF76" s="84"/>
      <c r="BG76" s="84"/>
      <c r="BH76" s="84"/>
      <c r="BI76" s="68"/>
      <c r="BJ76" s="68"/>
      <c r="BK76" s="68"/>
      <c r="BL76" s="68"/>
      <c r="BM76" s="84"/>
      <c r="BN76" s="68"/>
      <c r="BO76" s="68"/>
      <c r="BP76" s="68"/>
      <c r="BQ76" s="68"/>
      <c r="BR76" s="68"/>
    </row>
    <row r="77" spans="1:70" x14ac:dyDescent="0.25">
      <c r="A77" s="67">
        <v>1</v>
      </c>
      <c r="F77" s="4" t="s">
        <v>140</v>
      </c>
      <c r="G77" s="4" t="s">
        <v>141</v>
      </c>
      <c r="H77" s="134" t="s">
        <v>142</v>
      </c>
      <c r="I77" s="86" t="s">
        <v>843</v>
      </c>
      <c r="J77" s="86" t="s">
        <v>1808</v>
      </c>
      <c r="K77" s="86" t="s">
        <v>12</v>
      </c>
      <c r="L77" s="6">
        <v>2000</v>
      </c>
      <c r="M77" s="6">
        <v>20</v>
      </c>
      <c r="N77" s="6">
        <v>100</v>
      </c>
      <c r="O77" s="86">
        <v>4</v>
      </c>
      <c r="P77" s="87">
        <f t="shared" si="5"/>
        <v>4</v>
      </c>
      <c r="Q77" s="84">
        <f t="shared" si="6"/>
        <v>0</v>
      </c>
      <c r="R77" s="87"/>
      <c r="S77" s="87"/>
      <c r="T77" s="109"/>
      <c r="U77" s="110">
        <v>1</v>
      </c>
      <c r="V77" s="110"/>
      <c r="W77" s="110"/>
      <c r="X77" s="86"/>
      <c r="Y77" s="86"/>
      <c r="Z77" s="87"/>
      <c r="AA77" s="86"/>
      <c r="AB77" s="86"/>
      <c r="AC77" s="86"/>
      <c r="AD77" s="86">
        <v>1</v>
      </c>
      <c r="AE77" s="86"/>
      <c r="AF77" s="87"/>
      <c r="AG77" s="87"/>
      <c r="AH77" s="87"/>
      <c r="AI77" s="87"/>
      <c r="AJ77" s="87"/>
      <c r="AK77" s="87">
        <v>1</v>
      </c>
      <c r="AL77" s="87">
        <v>1</v>
      </c>
      <c r="AM77" s="86"/>
      <c r="AN77" s="87"/>
      <c r="AO77" s="87"/>
      <c r="AP77" s="87"/>
      <c r="AQ77" s="86"/>
      <c r="AR77" s="87"/>
      <c r="AS77" s="87"/>
      <c r="AT77" s="87"/>
      <c r="AU77" s="87"/>
      <c r="AV77" s="86"/>
      <c r="AW77" s="86"/>
      <c r="AX77" s="86"/>
      <c r="AY77" s="87"/>
      <c r="AZ77" s="86"/>
      <c r="BA77" s="86"/>
      <c r="BB77" s="87"/>
      <c r="BC77" s="87"/>
      <c r="BD77" s="87"/>
      <c r="BE77" s="87"/>
      <c r="BF77" s="87"/>
      <c r="BG77" s="87"/>
      <c r="BH77" s="87"/>
      <c r="BI77" s="86"/>
      <c r="BJ77" s="86"/>
      <c r="BK77" s="86"/>
      <c r="BL77" s="86"/>
      <c r="BM77" s="87"/>
      <c r="BN77" s="68"/>
      <c r="BO77" s="68"/>
      <c r="BP77" s="68"/>
      <c r="BQ77" s="68"/>
      <c r="BR77" s="68"/>
    </row>
    <row r="78" spans="1:70" x14ac:dyDescent="0.25">
      <c r="A78" s="67">
        <v>1</v>
      </c>
      <c r="F78" s="4" t="s">
        <v>140</v>
      </c>
      <c r="G78" s="4" t="s">
        <v>141</v>
      </c>
      <c r="H78" s="134" t="s">
        <v>143</v>
      </c>
      <c r="I78" s="86" t="s">
        <v>808</v>
      </c>
      <c r="J78" s="86" t="s">
        <v>1384</v>
      </c>
      <c r="K78" s="86" t="s">
        <v>12</v>
      </c>
      <c r="L78" s="6">
        <v>2000</v>
      </c>
      <c r="M78" s="6">
        <v>20</v>
      </c>
      <c r="N78" s="6">
        <v>100</v>
      </c>
      <c r="O78" s="86">
        <v>4</v>
      </c>
      <c r="P78" s="87">
        <f t="shared" si="5"/>
        <v>4</v>
      </c>
      <c r="Q78" s="84">
        <f t="shared" si="6"/>
        <v>0</v>
      </c>
      <c r="R78" s="87"/>
      <c r="S78" s="87"/>
      <c r="T78" s="109"/>
      <c r="U78" s="110"/>
      <c r="V78" s="110"/>
      <c r="W78" s="110"/>
      <c r="X78" s="86"/>
      <c r="Y78" s="86"/>
      <c r="Z78" s="87"/>
      <c r="AA78" s="86"/>
      <c r="AB78" s="86">
        <v>1</v>
      </c>
      <c r="AC78" s="86"/>
      <c r="AD78" s="86"/>
      <c r="AE78" s="86"/>
      <c r="AF78" s="87"/>
      <c r="AG78" s="87"/>
      <c r="AH78" s="87"/>
      <c r="AI78" s="87"/>
      <c r="AJ78" s="87"/>
      <c r="AK78" s="87"/>
      <c r="AL78" s="87"/>
      <c r="AM78" s="86"/>
      <c r="AN78" s="87"/>
      <c r="AO78" s="87"/>
      <c r="AP78" s="87"/>
      <c r="AQ78" s="86">
        <v>1</v>
      </c>
      <c r="AR78" s="87"/>
      <c r="AS78" s="87"/>
      <c r="AT78" s="87"/>
      <c r="AU78" s="87"/>
      <c r="AV78" s="86"/>
      <c r="AW78" s="86"/>
      <c r="AX78" s="86"/>
      <c r="AY78" s="87">
        <v>1</v>
      </c>
      <c r="AZ78" s="86"/>
      <c r="BA78" s="86"/>
      <c r="BB78" s="87"/>
      <c r="BC78" s="87"/>
      <c r="BD78" s="87"/>
      <c r="BE78" s="87"/>
      <c r="BF78" s="87">
        <v>1</v>
      </c>
      <c r="BG78" s="87"/>
      <c r="BH78" s="87"/>
      <c r="BI78" s="86"/>
      <c r="BJ78" s="86"/>
      <c r="BK78" s="86"/>
      <c r="BL78" s="86"/>
      <c r="BM78" s="87"/>
      <c r="BN78" s="68"/>
      <c r="BO78" s="68"/>
      <c r="BP78" s="68"/>
      <c r="BQ78" s="68"/>
      <c r="BR78" s="68"/>
    </row>
    <row r="79" spans="1:70" x14ac:dyDescent="0.25">
      <c r="A79" s="67">
        <v>1</v>
      </c>
      <c r="F79" s="4" t="s">
        <v>140</v>
      </c>
      <c r="G79" s="4" t="s">
        <v>141</v>
      </c>
      <c r="H79" s="134" t="s">
        <v>144</v>
      </c>
      <c r="I79" s="86" t="s">
        <v>809</v>
      </c>
      <c r="J79" s="86" t="s">
        <v>1368</v>
      </c>
      <c r="K79" s="86" t="s">
        <v>7</v>
      </c>
      <c r="L79" s="6">
        <v>5000</v>
      </c>
      <c r="M79" s="6">
        <v>50</v>
      </c>
      <c r="N79" s="6">
        <v>250</v>
      </c>
      <c r="O79" s="86">
        <v>5</v>
      </c>
      <c r="P79" s="87">
        <f t="shared" si="5"/>
        <v>5</v>
      </c>
      <c r="Q79" s="84">
        <f t="shared" si="6"/>
        <v>0</v>
      </c>
      <c r="R79" s="87"/>
      <c r="S79" s="87"/>
      <c r="T79" s="109"/>
      <c r="U79" s="110"/>
      <c r="V79" s="110"/>
      <c r="W79" s="110"/>
      <c r="X79" s="86"/>
      <c r="Y79" s="86"/>
      <c r="Z79" s="87"/>
      <c r="AA79" s="86"/>
      <c r="AB79" s="86"/>
      <c r="AC79" s="86">
        <v>1</v>
      </c>
      <c r="AD79" s="86"/>
      <c r="AE79" s="86">
        <v>1</v>
      </c>
      <c r="AF79" s="87"/>
      <c r="AG79" s="87"/>
      <c r="AH79" s="87"/>
      <c r="AI79" s="87"/>
      <c r="AJ79" s="87"/>
      <c r="AK79" s="87">
        <v>1</v>
      </c>
      <c r="AL79" s="87"/>
      <c r="AM79" s="86"/>
      <c r="AN79" s="87"/>
      <c r="AO79" s="87"/>
      <c r="AP79" s="87"/>
      <c r="AQ79" s="86"/>
      <c r="AR79" s="87"/>
      <c r="AS79" s="87"/>
      <c r="AT79" s="87"/>
      <c r="AU79" s="87"/>
      <c r="AV79" s="86">
        <v>1</v>
      </c>
      <c r="AW79" s="86"/>
      <c r="AX79" s="86"/>
      <c r="AY79" s="87">
        <v>1</v>
      </c>
      <c r="AZ79" s="86"/>
      <c r="BA79" s="86"/>
      <c r="BB79" s="87"/>
      <c r="BC79" s="87"/>
      <c r="BD79" s="87"/>
      <c r="BE79" s="87"/>
      <c r="BF79" s="87"/>
      <c r="BG79" s="87"/>
      <c r="BH79" s="87"/>
      <c r="BI79" s="86"/>
      <c r="BJ79" s="86"/>
      <c r="BK79" s="86"/>
      <c r="BL79" s="86"/>
      <c r="BM79" s="87"/>
      <c r="BN79" s="68"/>
      <c r="BO79" s="68"/>
      <c r="BP79" s="68"/>
      <c r="BQ79" s="68"/>
      <c r="BR79" s="68"/>
    </row>
    <row r="80" spans="1:70" x14ac:dyDescent="0.25">
      <c r="A80" s="67">
        <v>1</v>
      </c>
      <c r="F80" s="4" t="s">
        <v>140</v>
      </c>
      <c r="G80" s="4" t="s">
        <v>141</v>
      </c>
      <c r="H80" s="134" t="s">
        <v>147</v>
      </c>
      <c r="I80" s="86" t="s">
        <v>813</v>
      </c>
      <c r="J80" s="126" t="s">
        <v>1808</v>
      </c>
      <c r="K80" s="86" t="s">
        <v>7</v>
      </c>
      <c r="L80" s="6">
        <v>5000</v>
      </c>
      <c r="M80" s="6">
        <v>50</v>
      </c>
      <c r="N80" s="6">
        <v>250</v>
      </c>
      <c r="O80" s="86">
        <v>5</v>
      </c>
      <c r="P80" s="87">
        <f t="shared" si="5"/>
        <v>4</v>
      </c>
      <c r="Q80" s="84">
        <f t="shared" si="6"/>
        <v>1</v>
      </c>
      <c r="R80" s="87"/>
      <c r="S80" s="87"/>
      <c r="T80" s="109"/>
      <c r="U80" s="110"/>
      <c r="V80" s="110"/>
      <c r="W80" s="110"/>
      <c r="X80" s="86"/>
      <c r="Y80" s="86"/>
      <c r="Z80" s="87"/>
      <c r="AA80" s="86"/>
      <c r="AB80" s="86">
        <v>1</v>
      </c>
      <c r="AC80" s="86"/>
      <c r="AD80" s="86"/>
      <c r="AE80" s="86"/>
      <c r="AF80" s="87"/>
      <c r="AG80" s="87"/>
      <c r="AH80" s="87"/>
      <c r="AI80" s="87"/>
      <c r="AJ80" s="87"/>
      <c r="AK80" s="87"/>
      <c r="AL80" s="87"/>
      <c r="AM80" s="86"/>
      <c r="AN80" s="87"/>
      <c r="AO80" s="87"/>
      <c r="AP80" s="87"/>
      <c r="AQ80" s="86">
        <v>1</v>
      </c>
      <c r="AR80" s="87"/>
      <c r="AS80" s="87"/>
      <c r="AT80" s="87"/>
      <c r="AU80" s="87"/>
      <c r="AV80" s="86"/>
      <c r="AW80" s="86"/>
      <c r="AX80" s="86">
        <v>1</v>
      </c>
      <c r="AY80" s="87">
        <v>1</v>
      </c>
      <c r="AZ80" s="86"/>
      <c r="BA80" s="86"/>
      <c r="BB80" s="87"/>
      <c r="BC80" s="87"/>
      <c r="BD80" s="87"/>
      <c r="BE80" s="87"/>
      <c r="BF80" s="87"/>
      <c r="BG80" s="87"/>
      <c r="BH80" s="87"/>
      <c r="BI80" s="86"/>
      <c r="BJ80" s="86"/>
      <c r="BK80" s="86"/>
      <c r="BL80" s="86"/>
      <c r="BM80" s="87"/>
      <c r="BN80" s="68"/>
      <c r="BO80" s="68"/>
      <c r="BP80" s="68"/>
      <c r="BQ80" s="68"/>
      <c r="BR80" s="68"/>
    </row>
    <row r="81" spans="1:70" x14ac:dyDescent="0.25">
      <c r="A81" s="67">
        <v>1</v>
      </c>
      <c r="F81" s="4" t="s">
        <v>140</v>
      </c>
      <c r="G81" s="4" t="s">
        <v>141</v>
      </c>
      <c r="H81" s="134" t="s">
        <v>145</v>
      </c>
      <c r="I81" s="86" t="s">
        <v>2397</v>
      </c>
      <c r="J81" s="86" t="s">
        <v>1804</v>
      </c>
      <c r="K81" s="86" t="s">
        <v>7</v>
      </c>
      <c r="L81" s="6">
        <v>5000</v>
      </c>
      <c r="M81" s="6">
        <v>50</v>
      </c>
      <c r="N81" s="6">
        <v>250</v>
      </c>
      <c r="O81" s="86">
        <v>5</v>
      </c>
      <c r="P81" s="87">
        <f t="shared" si="5"/>
        <v>5</v>
      </c>
      <c r="Q81" s="84">
        <f t="shared" si="6"/>
        <v>0</v>
      </c>
      <c r="R81" s="87"/>
      <c r="S81" s="87"/>
      <c r="T81" s="109"/>
      <c r="U81" s="110"/>
      <c r="V81" s="110"/>
      <c r="W81" s="110"/>
      <c r="X81" s="86"/>
      <c r="Y81" s="86"/>
      <c r="Z81" s="87">
        <v>1</v>
      </c>
      <c r="AA81" s="86">
        <v>1</v>
      </c>
      <c r="AB81" s="86"/>
      <c r="AC81" s="86">
        <v>1</v>
      </c>
      <c r="AD81" s="86"/>
      <c r="AE81" s="86"/>
      <c r="AF81" s="87"/>
      <c r="AG81" s="87"/>
      <c r="AH81" s="87"/>
      <c r="AI81" s="87"/>
      <c r="AJ81" s="87"/>
      <c r="AK81" s="87"/>
      <c r="AL81" s="87"/>
      <c r="AM81" s="86"/>
      <c r="AN81" s="87"/>
      <c r="AO81" s="87"/>
      <c r="AP81" s="87"/>
      <c r="AQ81" s="86"/>
      <c r="AR81" s="87"/>
      <c r="AS81" s="87"/>
      <c r="AT81" s="87"/>
      <c r="AU81" s="87"/>
      <c r="AV81" s="86"/>
      <c r="AW81" s="86"/>
      <c r="AX81" s="86"/>
      <c r="AY81" s="87">
        <v>1</v>
      </c>
      <c r="AZ81" s="86"/>
      <c r="BA81" s="86"/>
      <c r="BB81" s="87"/>
      <c r="BC81" s="87"/>
      <c r="BD81" s="87"/>
      <c r="BE81" s="87"/>
      <c r="BF81" s="87">
        <v>1</v>
      </c>
      <c r="BG81" s="87"/>
      <c r="BH81" s="87"/>
      <c r="BI81" s="86"/>
      <c r="BJ81" s="86"/>
      <c r="BK81" s="86"/>
      <c r="BL81" s="86"/>
      <c r="BM81" s="87"/>
      <c r="BN81" s="68"/>
      <c r="BO81" s="68"/>
      <c r="BP81" s="68"/>
      <c r="BQ81" s="68"/>
      <c r="BR81" s="68"/>
    </row>
    <row r="82" spans="1:70" x14ac:dyDescent="0.25">
      <c r="A82" s="67">
        <v>1</v>
      </c>
      <c r="F82" s="4" t="s">
        <v>140</v>
      </c>
      <c r="G82" s="4" t="s">
        <v>141</v>
      </c>
      <c r="H82" s="134" t="s">
        <v>2669</v>
      </c>
      <c r="I82" s="86" t="s">
        <v>807</v>
      </c>
      <c r="J82" s="86" t="s">
        <v>1764</v>
      </c>
      <c r="K82" s="86" t="s">
        <v>7</v>
      </c>
      <c r="L82" s="6">
        <v>5000</v>
      </c>
      <c r="M82" s="6">
        <v>50</v>
      </c>
      <c r="N82" s="6">
        <v>250</v>
      </c>
      <c r="O82" s="86">
        <v>5</v>
      </c>
      <c r="P82" s="87">
        <f>SUM(R82:BM82)</f>
        <v>5</v>
      </c>
      <c r="Q82" s="84">
        <f>O82-P82</f>
        <v>0</v>
      </c>
      <c r="R82" s="87"/>
      <c r="S82" s="87"/>
      <c r="T82" s="109"/>
      <c r="U82" s="110"/>
      <c r="V82" s="110">
        <v>1</v>
      </c>
      <c r="W82" s="110"/>
      <c r="X82" s="86"/>
      <c r="Y82" s="86"/>
      <c r="Z82" s="87"/>
      <c r="AA82" s="86"/>
      <c r="AB82" s="86">
        <v>1</v>
      </c>
      <c r="AC82" s="86"/>
      <c r="AD82" s="86"/>
      <c r="AE82" s="86"/>
      <c r="AF82" s="87"/>
      <c r="AG82" s="87"/>
      <c r="AH82" s="87"/>
      <c r="AI82" s="87"/>
      <c r="AJ82" s="87"/>
      <c r="AK82" s="87"/>
      <c r="AL82" s="87"/>
      <c r="AM82" s="86"/>
      <c r="AN82" s="87"/>
      <c r="AO82" s="87"/>
      <c r="AP82" s="87"/>
      <c r="AQ82" s="86"/>
      <c r="AR82" s="87"/>
      <c r="AS82" s="87"/>
      <c r="AT82" s="87"/>
      <c r="AU82" s="87">
        <v>1</v>
      </c>
      <c r="AV82" s="86"/>
      <c r="AW82" s="86"/>
      <c r="AX82" s="86"/>
      <c r="AY82" s="87"/>
      <c r="AZ82" s="86"/>
      <c r="BA82" s="86"/>
      <c r="BB82" s="87"/>
      <c r="BC82" s="87"/>
      <c r="BD82" s="87"/>
      <c r="BE82" s="87"/>
      <c r="BF82" s="87"/>
      <c r="BG82" s="87"/>
      <c r="BH82" s="87"/>
      <c r="BI82" s="86">
        <v>1</v>
      </c>
      <c r="BJ82" s="86"/>
      <c r="BK82" s="86">
        <v>1</v>
      </c>
      <c r="BL82" s="86"/>
      <c r="BM82" s="87"/>
      <c r="BN82" s="68"/>
      <c r="BO82" s="68"/>
      <c r="BP82" s="68"/>
      <c r="BQ82" s="68"/>
      <c r="BR82" s="68"/>
    </row>
    <row r="83" spans="1:70" x14ac:dyDescent="0.25">
      <c r="A83" s="67">
        <v>1</v>
      </c>
      <c r="F83" s="4" t="s">
        <v>140</v>
      </c>
      <c r="G83" s="4" t="s">
        <v>141</v>
      </c>
      <c r="H83" s="134" t="s">
        <v>146</v>
      </c>
      <c r="I83" s="86" t="s">
        <v>839</v>
      </c>
      <c r="J83" s="86" t="s">
        <v>1382</v>
      </c>
      <c r="K83" s="86" t="s">
        <v>12</v>
      </c>
      <c r="L83" s="6">
        <v>2000</v>
      </c>
      <c r="M83" s="6">
        <v>20</v>
      </c>
      <c r="N83" s="6">
        <v>100</v>
      </c>
      <c r="O83" s="86">
        <v>4</v>
      </c>
      <c r="P83" s="87">
        <f>SUM(R83:BM83)</f>
        <v>3</v>
      </c>
      <c r="Q83" s="84">
        <f>O83-P83</f>
        <v>1</v>
      </c>
      <c r="R83" s="87"/>
      <c r="S83" s="87"/>
      <c r="T83" s="109"/>
      <c r="U83" s="110"/>
      <c r="V83" s="110"/>
      <c r="W83" s="110"/>
      <c r="X83" s="86"/>
      <c r="Y83" s="86"/>
      <c r="Z83" s="87">
        <v>1</v>
      </c>
      <c r="AA83" s="86"/>
      <c r="AB83" s="86"/>
      <c r="AC83" s="86">
        <v>1</v>
      </c>
      <c r="AD83" s="86"/>
      <c r="AE83" s="86"/>
      <c r="AF83" s="87"/>
      <c r="AG83" s="87"/>
      <c r="AH83" s="87"/>
      <c r="AI83" s="87"/>
      <c r="AJ83" s="87"/>
      <c r="AK83" s="87"/>
      <c r="AL83" s="87"/>
      <c r="AM83" s="86"/>
      <c r="AN83" s="87"/>
      <c r="AO83" s="87"/>
      <c r="AP83" s="87"/>
      <c r="AQ83" s="86">
        <v>1</v>
      </c>
      <c r="AR83" s="87"/>
      <c r="AS83" s="87"/>
      <c r="AT83" s="87"/>
      <c r="AU83" s="87"/>
      <c r="AV83" s="86"/>
      <c r="AW83" s="86"/>
      <c r="AX83" s="86"/>
      <c r="AY83" s="87"/>
      <c r="AZ83" s="86"/>
      <c r="BA83" s="86"/>
      <c r="BB83" s="87"/>
      <c r="BC83" s="87"/>
      <c r="BD83" s="87"/>
      <c r="BE83" s="87"/>
      <c r="BF83" s="87"/>
      <c r="BG83" s="87"/>
      <c r="BH83" s="87"/>
      <c r="BI83" s="86"/>
      <c r="BJ83" s="86"/>
      <c r="BK83" s="86"/>
      <c r="BL83" s="86"/>
      <c r="BM83" s="87"/>
      <c r="BN83" s="68"/>
      <c r="BO83" s="68"/>
      <c r="BP83" s="68"/>
      <c r="BQ83" s="68"/>
      <c r="BR83" s="68"/>
    </row>
    <row r="84" spans="1:70" x14ac:dyDescent="0.25">
      <c r="A84" s="67">
        <v>1</v>
      </c>
      <c r="F84" s="4" t="s">
        <v>140</v>
      </c>
      <c r="G84" s="4" t="s">
        <v>141</v>
      </c>
      <c r="H84" s="134" t="s">
        <v>2657</v>
      </c>
      <c r="I84" s="86" t="s">
        <v>811</v>
      </c>
      <c r="J84" s="126" t="s">
        <v>1795</v>
      </c>
      <c r="K84" s="86" t="s">
        <v>7</v>
      </c>
      <c r="L84" s="6">
        <v>5000</v>
      </c>
      <c r="M84" s="6">
        <v>50</v>
      </c>
      <c r="N84" s="6">
        <v>250</v>
      </c>
      <c r="O84" s="86">
        <v>5</v>
      </c>
      <c r="P84" s="87">
        <f>SUM(R84:BM84)</f>
        <v>5</v>
      </c>
      <c r="Q84" s="84">
        <f>O84-P84</f>
        <v>0</v>
      </c>
      <c r="R84" s="87"/>
      <c r="S84" s="87"/>
      <c r="T84" s="109">
        <v>1</v>
      </c>
      <c r="U84" s="110"/>
      <c r="V84" s="110"/>
      <c r="W84" s="110"/>
      <c r="X84" s="86"/>
      <c r="Y84" s="86"/>
      <c r="Z84" s="87">
        <v>1</v>
      </c>
      <c r="AA84" s="86">
        <v>1</v>
      </c>
      <c r="AB84" s="86"/>
      <c r="AC84" s="86">
        <v>1</v>
      </c>
      <c r="AD84" s="86"/>
      <c r="AE84" s="86"/>
      <c r="AF84" s="87"/>
      <c r="AG84" s="87"/>
      <c r="AH84" s="87"/>
      <c r="AI84" s="87"/>
      <c r="AJ84" s="87"/>
      <c r="AK84" s="87"/>
      <c r="AL84" s="87"/>
      <c r="AM84" s="86"/>
      <c r="AN84" s="87"/>
      <c r="AO84" s="87"/>
      <c r="AP84" s="87"/>
      <c r="AQ84" s="86">
        <v>1</v>
      </c>
      <c r="AR84" s="87"/>
      <c r="AS84" s="87"/>
      <c r="AT84" s="87"/>
      <c r="AU84" s="87"/>
      <c r="AV84" s="86"/>
      <c r="AW84" s="86"/>
      <c r="AX84" s="86"/>
      <c r="AY84" s="87"/>
      <c r="AZ84" s="86"/>
      <c r="BA84" s="86"/>
      <c r="BB84" s="87"/>
      <c r="BC84" s="87"/>
      <c r="BD84" s="87"/>
      <c r="BE84" s="87"/>
      <c r="BF84" s="87"/>
      <c r="BG84" s="87"/>
      <c r="BH84" s="87"/>
      <c r="BI84" s="86"/>
      <c r="BJ84" s="86"/>
      <c r="BK84" s="86"/>
      <c r="BL84" s="86"/>
      <c r="BM84" s="87"/>
      <c r="BN84" s="68"/>
      <c r="BO84" s="68"/>
      <c r="BP84" s="68"/>
      <c r="BQ84" s="68"/>
      <c r="BR84" s="68"/>
    </row>
    <row r="85" spans="1:70" x14ac:dyDescent="0.25">
      <c r="A85" s="67">
        <v>1</v>
      </c>
      <c r="F85" s="4" t="s">
        <v>140</v>
      </c>
      <c r="G85" s="4" t="s">
        <v>141</v>
      </c>
      <c r="H85" s="134" t="s">
        <v>148</v>
      </c>
      <c r="I85" s="86" t="s">
        <v>812</v>
      </c>
      <c r="J85" s="86" t="s">
        <v>1768</v>
      </c>
      <c r="K85" s="86" t="s">
        <v>12</v>
      </c>
      <c r="L85" s="6">
        <v>2000</v>
      </c>
      <c r="M85" s="6">
        <v>20</v>
      </c>
      <c r="N85" s="6">
        <v>100</v>
      </c>
      <c r="O85" s="86">
        <v>4</v>
      </c>
      <c r="P85" s="87">
        <f t="shared" si="5"/>
        <v>3</v>
      </c>
      <c r="Q85" s="84">
        <f t="shared" si="6"/>
        <v>1</v>
      </c>
      <c r="R85" s="87"/>
      <c r="S85" s="87"/>
      <c r="T85" s="109"/>
      <c r="U85" s="110"/>
      <c r="V85" s="110"/>
      <c r="W85" s="110"/>
      <c r="X85" s="86"/>
      <c r="Y85" s="86"/>
      <c r="Z85" s="87"/>
      <c r="AA85" s="86"/>
      <c r="AB85" s="86">
        <v>1</v>
      </c>
      <c r="AC85" s="86"/>
      <c r="AD85" s="86"/>
      <c r="AE85" s="86"/>
      <c r="AF85" s="87"/>
      <c r="AG85" s="87"/>
      <c r="AH85" s="87"/>
      <c r="AI85" s="87"/>
      <c r="AJ85" s="87"/>
      <c r="AK85" s="87"/>
      <c r="AL85" s="87">
        <v>1</v>
      </c>
      <c r="AM85" s="86"/>
      <c r="AN85" s="87"/>
      <c r="AO85" s="87"/>
      <c r="AP85" s="87"/>
      <c r="AQ85" s="86"/>
      <c r="AR85" s="87"/>
      <c r="AS85" s="87"/>
      <c r="AT85" s="87"/>
      <c r="AU85" s="87"/>
      <c r="AV85" s="86"/>
      <c r="AW85" s="86"/>
      <c r="AX85" s="86"/>
      <c r="AY85" s="87"/>
      <c r="AZ85" s="86"/>
      <c r="BA85" s="86"/>
      <c r="BB85" s="87"/>
      <c r="BC85" s="87"/>
      <c r="BD85" s="87"/>
      <c r="BE85" s="87"/>
      <c r="BF85" s="87"/>
      <c r="BG85" s="87"/>
      <c r="BH85" s="87"/>
      <c r="BI85" s="86"/>
      <c r="BJ85" s="86"/>
      <c r="BK85" s="86"/>
      <c r="BL85" s="86"/>
      <c r="BM85" s="87">
        <v>1</v>
      </c>
      <c r="BN85" s="68"/>
      <c r="BO85" s="68"/>
      <c r="BP85" s="68"/>
      <c r="BQ85" s="68"/>
      <c r="BR85" s="68"/>
    </row>
    <row r="86" spans="1:70" x14ac:dyDescent="0.25">
      <c r="A86" s="67">
        <v>1</v>
      </c>
      <c r="F86" s="4" t="s">
        <v>140</v>
      </c>
      <c r="G86" s="4" t="s">
        <v>141</v>
      </c>
      <c r="H86" s="134" t="s">
        <v>149</v>
      </c>
      <c r="I86" s="86" t="s">
        <v>814</v>
      </c>
      <c r="J86" s="86" t="s">
        <v>2000</v>
      </c>
      <c r="K86" s="86" t="s">
        <v>12</v>
      </c>
      <c r="L86" s="6">
        <v>2000</v>
      </c>
      <c r="M86" s="6">
        <v>20</v>
      </c>
      <c r="N86" s="6">
        <v>100</v>
      </c>
      <c r="O86" s="86">
        <v>4</v>
      </c>
      <c r="P86" s="87">
        <f t="shared" si="5"/>
        <v>4</v>
      </c>
      <c r="Q86" s="84">
        <f t="shared" si="6"/>
        <v>0</v>
      </c>
      <c r="R86" s="87"/>
      <c r="S86" s="87"/>
      <c r="T86" s="109"/>
      <c r="U86" s="110"/>
      <c r="V86" s="110"/>
      <c r="W86" s="110"/>
      <c r="X86" s="86"/>
      <c r="Y86" s="86"/>
      <c r="Z86" s="87">
        <v>1</v>
      </c>
      <c r="AA86" s="86"/>
      <c r="AB86" s="86"/>
      <c r="AC86" s="86">
        <v>1</v>
      </c>
      <c r="AD86" s="86"/>
      <c r="AE86" s="86"/>
      <c r="AF86" s="87"/>
      <c r="AG86" s="87"/>
      <c r="AH86" s="87"/>
      <c r="AI86" s="87"/>
      <c r="AJ86" s="87"/>
      <c r="AK86" s="87"/>
      <c r="AL86" s="87"/>
      <c r="AM86" s="86"/>
      <c r="AN86" s="87"/>
      <c r="AO86" s="87"/>
      <c r="AP86" s="87"/>
      <c r="AQ86" s="86">
        <v>1</v>
      </c>
      <c r="AR86" s="87"/>
      <c r="AS86" s="87"/>
      <c r="AT86" s="87"/>
      <c r="AU86" s="87"/>
      <c r="AV86" s="86"/>
      <c r="AW86" s="86"/>
      <c r="AX86" s="86">
        <v>1</v>
      </c>
      <c r="AY86" s="87"/>
      <c r="AZ86" s="86"/>
      <c r="BA86" s="86"/>
      <c r="BB86" s="87"/>
      <c r="BC86" s="87"/>
      <c r="BD86" s="87"/>
      <c r="BE86" s="87"/>
      <c r="BF86" s="87"/>
      <c r="BG86" s="87"/>
      <c r="BH86" s="87"/>
      <c r="BI86" s="86"/>
      <c r="BJ86" s="86"/>
      <c r="BK86" s="86"/>
      <c r="BL86" s="86"/>
      <c r="BM86" s="87"/>
      <c r="BN86" s="68"/>
      <c r="BO86" s="68"/>
      <c r="BP86" s="68"/>
      <c r="BQ86" s="68"/>
      <c r="BR86" s="68"/>
    </row>
    <row r="87" spans="1:70" x14ac:dyDescent="0.25">
      <c r="A87" s="67">
        <v>1</v>
      </c>
      <c r="F87" s="4" t="s">
        <v>140</v>
      </c>
      <c r="G87" s="4" t="s">
        <v>141</v>
      </c>
      <c r="H87" s="134" t="s">
        <v>150</v>
      </c>
      <c r="I87" s="86" t="s">
        <v>2403</v>
      </c>
      <c r="J87" s="86" t="s">
        <v>1772</v>
      </c>
      <c r="K87" s="86" t="s">
        <v>12</v>
      </c>
      <c r="L87" s="6">
        <v>2000</v>
      </c>
      <c r="M87" s="6">
        <v>20</v>
      </c>
      <c r="N87" s="6">
        <v>100</v>
      </c>
      <c r="O87" s="86">
        <v>4</v>
      </c>
      <c r="P87" s="87">
        <f t="shared" si="5"/>
        <v>2</v>
      </c>
      <c r="Q87" s="84">
        <f t="shared" si="6"/>
        <v>2</v>
      </c>
      <c r="R87" s="87"/>
      <c r="S87" s="87"/>
      <c r="T87" s="109"/>
      <c r="U87" s="110"/>
      <c r="V87" s="110"/>
      <c r="W87" s="110"/>
      <c r="X87" s="86"/>
      <c r="Y87" s="86"/>
      <c r="Z87" s="87"/>
      <c r="AA87" s="86"/>
      <c r="AB87" s="86"/>
      <c r="AC87" s="86"/>
      <c r="AD87" s="86"/>
      <c r="AE87" s="86"/>
      <c r="AF87" s="87"/>
      <c r="AG87" s="87"/>
      <c r="AH87" s="87"/>
      <c r="AI87" s="87"/>
      <c r="AJ87" s="87"/>
      <c r="AK87" s="87"/>
      <c r="AL87" s="87"/>
      <c r="AM87" s="86"/>
      <c r="AN87" s="87"/>
      <c r="AO87" s="87"/>
      <c r="AP87" s="87"/>
      <c r="AQ87" s="86"/>
      <c r="AR87" s="87"/>
      <c r="AS87" s="87"/>
      <c r="AT87" s="87"/>
      <c r="AU87" s="87"/>
      <c r="AV87" s="86"/>
      <c r="AW87" s="86">
        <v>1</v>
      </c>
      <c r="AX87" s="86"/>
      <c r="AY87" s="87"/>
      <c r="AZ87" s="86"/>
      <c r="BA87" s="86"/>
      <c r="BB87" s="87"/>
      <c r="BC87" s="87"/>
      <c r="BD87" s="87"/>
      <c r="BE87" s="87"/>
      <c r="BF87" s="87"/>
      <c r="BG87" s="87"/>
      <c r="BH87" s="87"/>
      <c r="BI87" s="86"/>
      <c r="BJ87" s="86"/>
      <c r="BK87" s="86"/>
      <c r="BL87" s="86"/>
      <c r="BM87" s="87">
        <v>1</v>
      </c>
      <c r="BN87" s="68"/>
      <c r="BO87" s="68"/>
      <c r="BP87" s="68"/>
      <c r="BQ87" s="68"/>
      <c r="BR87" s="68"/>
    </row>
    <row r="88" spans="1:70" x14ac:dyDescent="0.25">
      <c r="A88" s="67">
        <v>1</v>
      </c>
      <c r="F88" s="4" t="s">
        <v>140</v>
      </c>
      <c r="G88" s="4" t="s">
        <v>141</v>
      </c>
      <c r="H88" s="134" t="s">
        <v>151</v>
      </c>
      <c r="I88" s="86" t="s">
        <v>815</v>
      </c>
      <c r="J88" s="86" t="s">
        <v>2001</v>
      </c>
      <c r="K88" s="86" t="s">
        <v>12</v>
      </c>
      <c r="L88" s="6">
        <v>2000</v>
      </c>
      <c r="M88" s="6">
        <v>20</v>
      </c>
      <c r="N88" s="6">
        <v>100</v>
      </c>
      <c r="O88" s="86">
        <v>4</v>
      </c>
      <c r="P88" s="87">
        <f t="shared" si="5"/>
        <v>3</v>
      </c>
      <c r="Q88" s="84">
        <f t="shared" si="6"/>
        <v>1</v>
      </c>
      <c r="R88" s="87"/>
      <c r="S88" s="87"/>
      <c r="T88" s="109"/>
      <c r="U88" s="110"/>
      <c r="V88" s="110"/>
      <c r="W88" s="110"/>
      <c r="X88" s="86"/>
      <c r="Y88" s="86"/>
      <c r="Z88" s="87"/>
      <c r="AA88" s="86"/>
      <c r="AB88" s="86"/>
      <c r="AC88" s="86">
        <v>1</v>
      </c>
      <c r="AD88" s="86"/>
      <c r="AE88" s="86"/>
      <c r="AF88" s="87"/>
      <c r="AG88" s="87"/>
      <c r="AH88" s="87"/>
      <c r="AI88" s="87"/>
      <c r="AJ88" s="87"/>
      <c r="AK88" s="87"/>
      <c r="AL88" s="87">
        <v>1</v>
      </c>
      <c r="AM88" s="86"/>
      <c r="AN88" s="87"/>
      <c r="AO88" s="87"/>
      <c r="AP88" s="87"/>
      <c r="AQ88" s="86"/>
      <c r="AR88" s="87"/>
      <c r="AS88" s="87">
        <v>1</v>
      </c>
      <c r="AT88" s="87"/>
      <c r="AU88" s="87"/>
      <c r="AV88" s="86"/>
      <c r="AW88" s="86"/>
      <c r="AX88" s="86"/>
      <c r="AY88" s="87"/>
      <c r="AZ88" s="86"/>
      <c r="BA88" s="86"/>
      <c r="BB88" s="87"/>
      <c r="BC88" s="87"/>
      <c r="BD88" s="87"/>
      <c r="BE88" s="87"/>
      <c r="BF88" s="87"/>
      <c r="BG88" s="87"/>
      <c r="BH88" s="87"/>
      <c r="BI88" s="86"/>
      <c r="BJ88" s="86"/>
      <c r="BK88" s="86"/>
      <c r="BL88" s="86"/>
      <c r="BM88" s="87"/>
      <c r="BN88" s="68"/>
      <c r="BO88" s="68"/>
      <c r="BP88" s="68"/>
      <c r="BQ88" s="68"/>
      <c r="BR88" s="68"/>
    </row>
    <row r="89" spans="1:70" x14ac:dyDescent="0.25">
      <c r="A89" s="67">
        <v>1</v>
      </c>
      <c r="F89" s="4" t="s">
        <v>140</v>
      </c>
      <c r="G89" s="4" t="s">
        <v>141</v>
      </c>
      <c r="H89" s="134" t="s">
        <v>152</v>
      </c>
      <c r="I89" s="86" t="s">
        <v>816</v>
      </c>
      <c r="J89" s="86" t="s">
        <v>2002</v>
      </c>
      <c r="K89" s="86" t="s">
        <v>12</v>
      </c>
      <c r="L89" s="6">
        <v>2000</v>
      </c>
      <c r="M89" s="6">
        <v>20</v>
      </c>
      <c r="N89" s="6">
        <v>100</v>
      </c>
      <c r="O89" s="86">
        <v>4</v>
      </c>
      <c r="P89" s="87">
        <f t="shared" si="5"/>
        <v>4</v>
      </c>
      <c r="Q89" s="84">
        <f t="shared" si="6"/>
        <v>0</v>
      </c>
      <c r="R89" s="87"/>
      <c r="S89" s="87"/>
      <c r="T89" s="109">
        <v>1</v>
      </c>
      <c r="U89" s="110"/>
      <c r="V89" s="110"/>
      <c r="W89" s="110"/>
      <c r="X89" s="86"/>
      <c r="Y89" s="86"/>
      <c r="Z89" s="87"/>
      <c r="AA89" s="86"/>
      <c r="AB89" s="86"/>
      <c r="AC89" s="86">
        <v>1</v>
      </c>
      <c r="AD89" s="86"/>
      <c r="AE89" s="86"/>
      <c r="AF89" s="87"/>
      <c r="AG89" s="87"/>
      <c r="AH89" s="87"/>
      <c r="AI89" s="87"/>
      <c r="AJ89" s="87"/>
      <c r="AK89" s="87"/>
      <c r="AL89" s="87"/>
      <c r="AM89" s="86"/>
      <c r="AN89" s="87"/>
      <c r="AO89" s="87"/>
      <c r="AP89" s="87"/>
      <c r="AQ89" s="86">
        <v>1</v>
      </c>
      <c r="AR89" s="87"/>
      <c r="AS89" s="87"/>
      <c r="AT89" s="87"/>
      <c r="AU89" s="87"/>
      <c r="AV89" s="86"/>
      <c r="AW89" s="86"/>
      <c r="AX89" s="86"/>
      <c r="AY89" s="87"/>
      <c r="AZ89" s="86"/>
      <c r="BA89" s="86"/>
      <c r="BB89" s="87"/>
      <c r="BC89" s="87"/>
      <c r="BD89" s="87"/>
      <c r="BE89" s="87"/>
      <c r="BF89" s="87"/>
      <c r="BG89" s="87"/>
      <c r="BH89" s="87"/>
      <c r="BI89" s="86"/>
      <c r="BJ89" s="86"/>
      <c r="BK89" s="86"/>
      <c r="BL89" s="86">
        <v>1</v>
      </c>
      <c r="BM89" s="87"/>
      <c r="BN89" s="68"/>
      <c r="BO89" s="68"/>
      <c r="BP89" s="68"/>
      <c r="BQ89" s="68"/>
      <c r="BR89" s="68"/>
    </row>
    <row r="90" spans="1:70" x14ac:dyDescent="0.25">
      <c r="A90" s="67">
        <v>1</v>
      </c>
      <c r="F90" s="4" t="s">
        <v>140</v>
      </c>
      <c r="G90" s="4" t="s">
        <v>141</v>
      </c>
      <c r="H90" s="134" t="s">
        <v>153</v>
      </c>
      <c r="I90" s="86" t="s">
        <v>817</v>
      </c>
      <c r="J90" s="86" t="s">
        <v>1764</v>
      </c>
      <c r="K90" s="86" t="s">
        <v>12</v>
      </c>
      <c r="L90" s="6">
        <v>2000</v>
      </c>
      <c r="M90" s="6">
        <v>20</v>
      </c>
      <c r="N90" s="6">
        <v>100</v>
      </c>
      <c r="O90" s="86">
        <v>4</v>
      </c>
      <c r="P90" s="87">
        <f t="shared" si="5"/>
        <v>2</v>
      </c>
      <c r="Q90" s="84">
        <f t="shared" si="6"/>
        <v>2</v>
      </c>
      <c r="R90" s="87"/>
      <c r="S90" s="87"/>
      <c r="T90" s="109"/>
      <c r="U90" s="110"/>
      <c r="V90" s="110"/>
      <c r="W90" s="110"/>
      <c r="X90" s="86"/>
      <c r="Y90" s="86"/>
      <c r="Z90" s="87"/>
      <c r="AA90" s="86">
        <v>1</v>
      </c>
      <c r="AB90" s="86"/>
      <c r="AC90" s="86">
        <v>1</v>
      </c>
      <c r="AD90" s="86"/>
      <c r="AE90" s="86"/>
      <c r="AF90" s="87"/>
      <c r="AG90" s="87"/>
      <c r="AH90" s="87"/>
      <c r="AI90" s="87"/>
      <c r="AJ90" s="87"/>
      <c r="AK90" s="87"/>
      <c r="AL90" s="87"/>
      <c r="AM90" s="86"/>
      <c r="AN90" s="87"/>
      <c r="AO90" s="87"/>
      <c r="AP90" s="87"/>
      <c r="AQ90" s="86"/>
      <c r="AR90" s="87"/>
      <c r="AS90" s="87"/>
      <c r="AT90" s="87"/>
      <c r="AU90" s="87"/>
      <c r="AV90" s="86"/>
      <c r="AW90" s="86"/>
      <c r="AX90" s="86"/>
      <c r="AY90" s="87"/>
      <c r="AZ90" s="86"/>
      <c r="BA90" s="86"/>
      <c r="BB90" s="87"/>
      <c r="BC90" s="87"/>
      <c r="BD90" s="87"/>
      <c r="BE90" s="87"/>
      <c r="BF90" s="87"/>
      <c r="BG90" s="87"/>
      <c r="BH90" s="87"/>
      <c r="BI90" s="86"/>
      <c r="BJ90" s="86"/>
      <c r="BK90" s="86"/>
      <c r="BL90" s="86"/>
      <c r="BM90" s="87"/>
      <c r="BN90" s="68"/>
      <c r="BO90" s="68"/>
      <c r="BP90" s="68"/>
      <c r="BQ90" s="68"/>
      <c r="BR90" s="68"/>
    </row>
    <row r="91" spans="1:70" s="93" customFormat="1" x14ac:dyDescent="0.25">
      <c r="A91" s="139">
        <v>1</v>
      </c>
      <c r="B91" s="139"/>
      <c r="C91" s="139"/>
      <c r="D91" s="139"/>
      <c r="E91" s="139"/>
      <c r="F91" s="89" t="s">
        <v>140</v>
      </c>
      <c r="G91" s="89" t="s">
        <v>1836</v>
      </c>
      <c r="H91" s="165" t="s">
        <v>2626</v>
      </c>
      <c r="I91" s="127" t="s">
        <v>802</v>
      </c>
      <c r="J91" s="127" t="s">
        <v>1382</v>
      </c>
      <c r="K91" s="165" t="s">
        <v>14</v>
      </c>
      <c r="L91" s="165">
        <v>12000</v>
      </c>
      <c r="M91" s="165">
        <v>120</v>
      </c>
      <c r="N91" s="165">
        <v>600</v>
      </c>
      <c r="O91" s="165">
        <v>6</v>
      </c>
      <c r="P91" s="165">
        <v>4</v>
      </c>
      <c r="Q91" s="221"/>
      <c r="R91" s="222"/>
      <c r="S91" s="221"/>
      <c r="T91" s="223"/>
      <c r="U91" s="224"/>
      <c r="V91" s="224"/>
      <c r="W91" s="224"/>
      <c r="X91" s="127"/>
      <c r="Y91" s="127"/>
      <c r="Z91" s="221"/>
      <c r="AA91" s="127"/>
      <c r="AB91" s="127"/>
      <c r="AC91" s="127"/>
      <c r="AD91" s="127"/>
      <c r="AE91" s="127"/>
      <c r="AF91" s="221"/>
      <c r="AG91" s="221"/>
      <c r="AH91" s="221"/>
      <c r="AI91" s="221"/>
      <c r="AJ91" s="221"/>
      <c r="AK91" s="221"/>
      <c r="AL91" s="221"/>
      <c r="AM91" s="127"/>
      <c r="AN91" s="221"/>
      <c r="AO91" s="221"/>
      <c r="AP91" s="221"/>
      <c r="AQ91" s="127"/>
      <c r="AR91" s="221"/>
      <c r="AS91" s="221"/>
      <c r="AT91" s="221"/>
      <c r="AU91" s="221"/>
      <c r="AV91" s="127"/>
      <c r="AW91" s="127"/>
      <c r="AX91" s="127"/>
      <c r="AY91" s="221"/>
      <c r="AZ91" s="127"/>
      <c r="BA91" s="127"/>
      <c r="BB91" s="221"/>
      <c r="BC91" s="221"/>
      <c r="BD91" s="221"/>
      <c r="BE91" s="221"/>
      <c r="BF91" s="221"/>
      <c r="BG91" s="221"/>
      <c r="BH91" s="221"/>
      <c r="BI91" s="127"/>
      <c r="BJ91" s="127"/>
      <c r="BK91" s="127"/>
      <c r="BL91" s="127"/>
      <c r="BM91" s="221"/>
      <c r="BN91" s="127"/>
      <c r="BO91" s="127"/>
      <c r="BP91" s="127"/>
      <c r="BQ91" s="127"/>
      <c r="BR91" s="127"/>
    </row>
    <row r="92" spans="1:70" x14ac:dyDescent="0.25">
      <c r="A92" s="67">
        <v>1</v>
      </c>
      <c r="F92" s="5" t="s">
        <v>69</v>
      </c>
      <c r="G92" s="4" t="s">
        <v>40</v>
      </c>
      <c r="H92" s="5" t="s">
        <v>27</v>
      </c>
      <c r="I92" s="86" t="s">
        <v>788</v>
      </c>
      <c r="J92" s="86" t="s">
        <v>1774</v>
      </c>
      <c r="K92" s="86" t="s">
        <v>10</v>
      </c>
      <c r="L92" s="6">
        <v>25000</v>
      </c>
      <c r="M92" s="6">
        <v>250</v>
      </c>
      <c r="N92" s="6">
        <v>1250</v>
      </c>
      <c r="O92" s="86">
        <v>7</v>
      </c>
      <c r="P92" s="87">
        <f t="shared" ref="P92:P123" si="7">SUM(R92:BM92)</f>
        <v>4</v>
      </c>
      <c r="Q92" s="84">
        <f t="shared" si="6"/>
        <v>3</v>
      </c>
      <c r="R92" s="87"/>
      <c r="S92" s="87"/>
      <c r="T92" s="109">
        <v>1</v>
      </c>
      <c r="U92" s="110"/>
      <c r="V92" s="110"/>
      <c r="W92" s="110"/>
      <c r="X92" s="86">
        <v>1</v>
      </c>
      <c r="Y92" s="86"/>
      <c r="Z92" s="87"/>
      <c r="AA92" s="86"/>
      <c r="AB92" s="86"/>
      <c r="AC92" s="86"/>
      <c r="AD92" s="86"/>
      <c r="AE92" s="86"/>
      <c r="AF92" s="87"/>
      <c r="AG92" s="87"/>
      <c r="AH92" s="87"/>
      <c r="AI92" s="87"/>
      <c r="AJ92" s="87"/>
      <c r="AK92" s="87"/>
      <c r="AL92" s="87"/>
      <c r="AM92" s="86"/>
      <c r="AN92" s="87"/>
      <c r="AO92" s="87"/>
      <c r="AP92" s="87"/>
      <c r="AQ92" s="86"/>
      <c r="AR92" s="87"/>
      <c r="AS92" s="87"/>
      <c r="AT92" s="87"/>
      <c r="AU92" s="87"/>
      <c r="AV92" s="86"/>
      <c r="AW92" s="86"/>
      <c r="AX92" s="86">
        <v>1</v>
      </c>
      <c r="AY92" s="87"/>
      <c r="AZ92" s="86"/>
      <c r="BA92" s="86"/>
      <c r="BB92" s="87"/>
      <c r="BC92" s="87"/>
      <c r="BD92" s="87"/>
      <c r="BE92" s="87"/>
      <c r="BF92" s="87"/>
      <c r="BG92" s="87"/>
      <c r="BH92" s="87"/>
      <c r="BI92" s="86"/>
      <c r="BJ92" s="86"/>
      <c r="BK92" s="86"/>
      <c r="BL92" s="86"/>
      <c r="BM92" s="87">
        <v>1</v>
      </c>
      <c r="BN92" s="68"/>
      <c r="BO92" s="68"/>
      <c r="BP92" s="68"/>
      <c r="BQ92" s="68"/>
      <c r="BR92" s="68"/>
    </row>
    <row r="93" spans="1:70" x14ac:dyDescent="0.25">
      <c r="A93" s="67">
        <v>1</v>
      </c>
      <c r="F93" s="5" t="s">
        <v>69</v>
      </c>
      <c r="G93" s="4" t="s">
        <v>40</v>
      </c>
      <c r="H93" s="5" t="s">
        <v>28</v>
      </c>
      <c r="I93" s="86" t="s">
        <v>1924</v>
      </c>
      <c r="J93" s="86" t="s">
        <v>1768</v>
      </c>
      <c r="K93" s="86" t="s">
        <v>7</v>
      </c>
      <c r="L93" s="6">
        <v>5000</v>
      </c>
      <c r="M93" s="6">
        <v>50</v>
      </c>
      <c r="N93" s="6">
        <v>250</v>
      </c>
      <c r="O93" s="86">
        <v>5</v>
      </c>
      <c r="P93" s="87">
        <f t="shared" si="7"/>
        <v>5</v>
      </c>
      <c r="Q93" s="84">
        <f t="shared" si="6"/>
        <v>0</v>
      </c>
      <c r="R93" s="87"/>
      <c r="S93" s="87"/>
      <c r="T93" s="109">
        <v>1</v>
      </c>
      <c r="U93" s="110">
        <v>1</v>
      </c>
      <c r="V93" s="110"/>
      <c r="W93" s="110"/>
      <c r="X93" s="86"/>
      <c r="Y93" s="86"/>
      <c r="Z93" s="87">
        <v>1</v>
      </c>
      <c r="AA93" s="86"/>
      <c r="AB93" s="86"/>
      <c r="AC93" s="86"/>
      <c r="AD93" s="86"/>
      <c r="AE93" s="86"/>
      <c r="AF93" s="87"/>
      <c r="AG93" s="87"/>
      <c r="AH93" s="87"/>
      <c r="AI93" s="87"/>
      <c r="AJ93" s="87"/>
      <c r="AK93" s="87"/>
      <c r="AL93" s="87">
        <v>1</v>
      </c>
      <c r="AM93" s="86"/>
      <c r="AN93" s="87"/>
      <c r="AO93" s="87"/>
      <c r="AP93" s="87"/>
      <c r="AQ93" s="86"/>
      <c r="AR93" s="87"/>
      <c r="AS93" s="87"/>
      <c r="AT93" s="87"/>
      <c r="AU93" s="87"/>
      <c r="AV93" s="86"/>
      <c r="AW93" s="86"/>
      <c r="AX93" s="86"/>
      <c r="AY93" s="87"/>
      <c r="AZ93" s="86"/>
      <c r="BA93" s="86"/>
      <c r="BB93" s="87"/>
      <c r="BC93" s="87"/>
      <c r="BD93" s="87"/>
      <c r="BE93" s="87"/>
      <c r="BF93" s="87"/>
      <c r="BG93" s="87"/>
      <c r="BH93" s="87"/>
      <c r="BI93" s="86"/>
      <c r="BJ93" s="86"/>
      <c r="BK93" s="86">
        <v>1</v>
      </c>
      <c r="BL93" s="86"/>
      <c r="BM93" s="87"/>
      <c r="BN93" s="68"/>
      <c r="BO93" s="68"/>
      <c r="BP93" s="68"/>
      <c r="BQ93" s="68"/>
      <c r="BR93" s="68"/>
    </row>
    <row r="94" spans="1:70" x14ac:dyDescent="0.25">
      <c r="A94" s="67">
        <v>1</v>
      </c>
      <c r="F94" s="5" t="s">
        <v>69</v>
      </c>
      <c r="G94" s="4" t="s">
        <v>1555</v>
      </c>
      <c r="H94" s="5" t="s">
        <v>29</v>
      </c>
      <c r="I94" s="86" t="s">
        <v>789</v>
      </c>
      <c r="J94" s="86" t="s">
        <v>1771</v>
      </c>
      <c r="K94" s="86" t="s">
        <v>14</v>
      </c>
      <c r="L94" s="6">
        <v>12000</v>
      </c>
      <c r="M94" s="6">
        <v>120</v>
      </c>
      <c r="N94" s="6">
        <v>600</v>
      </c>
      <c r="O94" s="86">
        <v>6</v>
      </c>
      <c r="P94" s="87">
        <f t="shared" si="7"/>
        <v>4</v>
      </c>
      <c r="Q94" s="84">
        <f t="shared" si="6"/>
        <v>2</v>
      </c>
      <c r="R94" s="87"/>
      <c r="S94" s="87"/>
      <c r="T94" s="109"/>
      <c r="U94" s="110"/>
      <c r="V94" s="110"/>
      <c r="W94" s="110">
        <v>1</v>
      </c>
      <c r="X94" s="86"/>
      <c r="Y94" s="86"/>
      <c r="Z94" s="87"/>
      <c r="AA94" s="86"/>
      <c r="AB94" s="86"/>
      <c r="AC94" s="86"/>
      <c r="AD94" s="86"/>
      <c r="AE94" s="86"/>
      <c r="AF94" s="87">
        <v>1</v>
      </c>
      <c r="AG94" s="87"/>
      <c r="AH94" s="87"/>
      <c r="AI94" s="87"/>
      <c r="AJ94" s="87"/>
      <c r="AK94" s="87"/>
      <c r="AL94" s="87"/>
      <c r="AM94" s="86"/>
      <c r="AN94" s="87"/>
      <c r="AO94" s="87"/>
      <c r="AP94" s="87"/>
      <c r="AQ94" s="86"/>
      <c r="AR94" s="87"/>
      <c r="AS94" s="87"/>
      <c r="AT94" s="87">
        <v>1</v>
      </c>
      <c r="AU94" s="87"/>
      <c r="AV94" s="86"/>
      <c r="AW94" s="86"/>
      <c r="AX94" s="86"/>
      <c r="AY94" s="87"/>
      <c r="AZ94" s="86"/>
      <c r="BA94" s="86"/>
      <c r="BB94" s="87"/>
      <c r="BC94" s="87"/>
      <c r="BD94" s="87"/>
      <c r="BE94" s="87"/>
      <c r="BF94" s="87"/>
      <c r="BG94" s="87"/>
      <c r="BH94" s="87"/>
      <c r="BI94" s="86"/>
      <c r="BJ94" s="86"/>
      <c r="BK94" s="86"/>
      <c r="BL94" s="86">
        <v>1</v>
      </c>
      <c r="BM94" s="87"/>
      <c r="BN94" s="68"/>
      <c r="BO94" s="68"/>
      <c r="BP94" s="68"/>
      <c r="BQ94" s="68"/>
      <c r="BR94" s="68"/>
    </row>
    <row r="95" spans="1:70" x14ac:dyDescent="0.25">
      <c r="A95" s="67">
        <v>1</v>
      </c>
      <c r="F95" s="5" t="s">
        <v>69</v>
      </c>
      <c r="G95" s="4" t="s">
        <v>40</v>
      </c>
      <c r="H95" s="5" t="s">
        <v>30</v>
      </c>
      <c r="I95" s="86" t="s">
        <v>1918</v>
      </c>
      <c r="J95" s="86" t="s">
        <v>1919</v>
      </c>
      <c r="K95" s="86" t="s">
        <v>7</v>
      </c>
      <c r="L95" s="6">
        <v>5000</v>
      </c>
      <c r="M95" s="6">
        <v>50</v>
      </c>
      <c r="N95" s="6">
        <v>250</v>
      </c>
      <c r="O95" s="86">
        <v>5</v>
      </c>
      <c r="P95" s="87">
        <f t="shared" si="7"/>
        <v>3</v>
      </c>
      <c r="Q95" s="84">
        <f t="shared" si="6"/>
        <v>2</v>
      </c>
      <c r="R95" s="87"/>
      <c r="S95" s="87"/>
      <c r="T95" s="109"/>
      <c r="U95" s="110"/>
      <c r="V95" s="110"/>
      <c r="W95" s="110"/>
      <c r="X95" s="86"/>
      <c r="Y95" s="86"/>
      <c r="Z95" s="87">
        <v>1</v>
      </c>
      <c r="AA95" s="86"/>
      <c r="AB95" s="86"/>
      <c r="AC95" s="86"/>
      <c r="AD95" s="86"/>
      <c r="AE95" s="86"/>
      <c r="AF95" s="87"/>
      <c r="AG95" s="87"/>
      <c r="AH95" s="87"/>
      <c r="AI95" s="87"/>
      <c r="AJ95" s="87"/>
      <c r="AK95" s="87"/>
      <c r="AL95" s="87">
        <v>1</v>
      </c>
      <c r="AM95" s="86"/>
      <c r="AN95" s="87"/>
      <c r="AO95" s="87"/>
      <c r="AP95" s="87"/>
      <c r="AQ95" s="86"/>
      <c r="AR95" s="87"/>
      <c r="AS95" s="87"/>
      <c r="AT95" s="87"/>
      <c r="AU95" s="87"/>
      <c r="AV95" s="86"/>
      <c r="AW95" s="86"/>
      <c r="AX95" s="86"/>
      <c r="AY95" s="87">
        <v>1</v>
      </c>
      <c r="AZ95" s="86"/>
      <c r="BA95" s="86"/>
      <c r="BB95" s="87"/>
      <c r="BC95" s="87"/>
      <c r="BD95" s="87"/>
      <c r="BE95" s="87"/>
      <c r="BF95" s="87"/>
      <c r="BG95" s="87"/>
      <c r="BH95" s="87"/>
      <c r="BI95" s="86"/>
      <c r="BJ95" s="86"/>
      <c r="BK95" s="86"/>
      <c r="BL95" s="86"/>
      <c r="BM95" s="87"/>
      <c r="BN95" s="68"/>
      <c r="BO95" s="68"/>
      <c r="BP95" s="68"/>
      <c r="BQ95" s="68"/>
      <c r="BR95" s="68"/>
    </row>
    <row r="96" spans="1:70" x14ac:dyDescent="0.25">
      <c r="A96" s="67">
        <v>1</v>
      </c>
      <c r="F96" s="5" t="s">
        <v>69</v>
      </c>
      <c r="G96" s="4" t="s">
        <v>40</v>
      </c>
      <c r="H96" s="5" t="s">
        <v>31</v>
      </c>
      <c r="I96" s="86" t="s">
        <v>1914</v>
      </c>
      <c r="J96" s="86" t="s">
        <v>1795</v>
      </c>
      <c r="K96" s="86" t="s">
        <v>7</v>
      </c>
      <c r="L96" s="6">
        <v>5000</v>
      </c>
      <c r="M96" s="6">
        <v>50</v>
      </c>
      <c r="N96" s="6">
        <v>250</v>
      </c>
      <c r="O96" s="86">
        <v>5</v>
      </c>
      <c r="P96" s="87">
        <f t="shared" si="7"/>
        <v>2</v>
      </c>
      <c r="Q96" s="84">
        <f t="shared" si="6"/>
        <v>3</v>
      </c>
      <c r="R96" s="87"/>
      <c r="S96" s="87"/>
      <c r="T96" s="109"/>
      <c r="U96" s="110"/>
      <c r="V96" s="110"/>
      <c r="W96" s="110"/>
      <c r="X96" s="86"/>
      <c r="Y96" s="86"/>
      <c r="Z96" s="87"/>
      <c r="AA96" s="86">
        <v>1</v>
      </c>
      <c r="AB96" s="86">
        <v>1</v>
      </c>
      <c r="AC96" s="86"/>
      <c r="AD96" s="86"/>
      <c r="AE96" s="86"/>
      <c r="AF96" s="87"/>
      <c r="AG96" s="87"/>
      <c r="AH96" s="87"/>
      <c r="AI96" s="87"/>
      <c r="AJ96" s="87"/>
      <c r="AK96" s="87"/>
      <c r="AL96" s="87"/>
      <c r="AM96" s="86"/>
      <c r="AN96" s="87"/>
      <c r="AO96" s="87"/>
      <c r="AP96" s="87"/>
      <c r="AQ96" s="86"/>
      <c r="AR96" s="87"/>
      <c r="AS96" s="87"/>
      <c r="AT96" s="87"/>
      <c r="AU96" s="87"/>
      <c r="AV96" s="86"/>
      <c r="AW96" s="86"/>
      <c r="AX96" s="86"/>
      <c r="AY96" s="87"/>
      <c r="AZ96" s="86"/>
      <c r="BA96" s="86"/>
      <c r="BB96" s="87"/>
      <c r="BC96" s="87"/>
      <c r="BD96" s="87"/>
      <c r="BE96" s="87"/>
      <c r="BF96" s="87"/>
      <c r="BG96" s="87"/>
      <c r="BH96" s="87"/>
      <c r="BI96" s="86"/>
      <c r="BJ96" s="86"/>
      <c r="BK96" s="86"/>
      <c r="BL96" s="86"/>
      <c r="BM96" s="87"/>
      <c r="BN96" s="68"/>
      <c r="BO96" s="68"/>
      <c r="BP96" s="68"/>
      <c r="BQ96" s="68"/>
      <c r="BR96" s="68"/>
    </row>
    <row r="97" spans="1:70" x14ac:dyDescent="0.25">
      <c r="A97" s="67">
        <v>1</v>
      </c>
      <c r="F97" s="5" t="s">
        <v>69</v>
      </c>
      <c r="G97" s="4" t="s">
        <v>40</v>
      </c>
      <c r="H97" s="5" t="s">
        <v>32</v>
      </c>
      <c r="I97" s="86" t="s">
        <v>790</v>
      </c>
      <c r="J97" s="86" t="s">
        <v>1382</v>
      </c>
      <c r="K97" s="86" t="s">
        <v>15</v>
      </c>
      <c r="L97" s="6">
        <v>50000</v>
      </c>
      <c r="M97" s="6">
        <v>500</v>
      </c>
      <c r="N97" s="6">
        <v>2500</v>
      </c>
      <c r="O97" s="86">
        <v>8</v>
      </c>
      <c r="P97" s="87">
        <f t="shared" si="7"/>
        <v>7</v>
      </c>
      <c r="Q97" s="84">
        <f t="shared" si="6"/>
        <v>1</v>
      </c>
      <c r="R97" s="87"/>
      <c r="S97" s="87"/>
      <c r="T97" s="109">
        <v>1</v>
      </c>
      <c r="U97" s="110">
        <v>1</v>
      </c>
      <c r="V97" s="110">
        <v>1</v>
      </c>
      <c r="W97" s="110"/>
      <c r="X97" s="86"/>
      <c r="Y97" s="86"/>
      <c r="Z97" s="87">
        <v>1</v>
      </c>
      <c r="AA97" s="86"/>
      <c r="AB97" s="86"/>
      <c r="AC97" s="86"/>
      <c r="AD97" s="86"/>
      <c r="AE97" s="86"/>
      <c r="AF97" s="87">
        <v>1</v>
      </c>
      <c r="AG97" s="87"/>
      <c r="AH97" s="87"/>
      <c r="AI97" s="87"/>
      <c r="AJ97" s="87"/>
      <c r="AK97" s="87"/>
      <c r="AL97" s="87"/>
      <c r="AM97" s="86"/>
      <c r="AN97" s="87"/>
      <c r="AO97" s="87"/>
      <c r="AP97" s="87"/>
      <c r="AQ97" s="86"/>
      <c r="AR97" s="87"/>
      <c r="AS97" s="87">
        <v>1</v>
      </c>
      <c r="AT97" s="87"/>
      <c r="AU97" s="87"/>
      <c r="AV97" s="86"/>
      <c r="AW97" s="86"/>
      <c r="AX97" s="86"/>
      <c r="AY97" s="87"/>
      <c r="AZ97" s="86"/>
      <c r="BA97" s="86"/>
      <c r="BB97" s="87"/>
      <c r="BC97" s="87"/>
      <c r="BD97" s="87"/>
      <c r="BE97" s="87"/>
      <c r="BF97" s="87"/>
      <c r="BG97" s="87"/>
      <c r="BH97" s="87"/>
      <c r="BI97" s="86">
        <v>1</v>
      </c>
      <c r="BJ97" s="86"/>
      <c r="BK97" s="86"/>
      <c r="BL97" s="86"/>
      <c r="BM97" s="87"/>
      <c r="BN97" s="68"/>
      <c r="BO97" s="68"/>
      <c r="BP97" s="68"/>
      <c r="BQ97" s="68"/>
      <c r="BR97" s="68"/>
    </row>
    <row r="98" spans="1:70" x14ac:dyDescent="0.25">
      <c r="A98" s="67">
        <v>1</v>
      </c>
      <c r="F98" s="5" t="s">
        <v>69</v>
      </c>
      <c r="G98" s="4" t="s">
        <v>154</v>
      </c>
      <c r="H98" s="5" t="s">
        <v>33</v>
      </c>
      <c r="I98" s="86" t="s">
        <v>791</v>
      </c>
      <c r="J98" s="86" t="s">
        <v>1371</v>
      </c>
      <c r="K98" s="86" t="s">
        <v>7</v>
      </c>
      <c r="L98" s="6">
        <v>5000</v>
      </c>
      <c r="M98" s="6">
        <v>50</v>
      </c>
      <c r="N98" s="6">
        <v>250</v>
      </c>
      <c r="O98" s="86">
        <v>5</v>
      </c>
      <c r="P98" s="87">
        <f t="shared" si="7"/>
        <v>2</v>
      </c>
      <c r="Q98" s="84">
        <f t="shared" si="6"/>
        <v>3</v>
      </c>
      <c r="R98" s="87"/>
      <c r="S98" s="87"/>
      <c r="T98" s="109"/>
      <c r="U98" s="110"/>
      <c r="V98" s="110"/>
      <c r="W98" s="110"/>
      <c r="X98" s="86"/>
      <c r="Y98" s="86"/>
      <c r="Z98" s="87"/>
      <c r="AA98" s="86"/>
      <c r="AB98" s="86"/>
      <c r="AC98" s="86"/>
      <c r="AD98" s="86"/>
      <c r="AE98" s="86"/>
      <c r="AF98" s="87"/>
      <c r="AG98" s="87"/>
      <c r="AH98" s="87"/>
      <c r="AI98" s="87"/>
      <c r="AJ98" s="87"/>
      <c r="AK98" s="87"/>
      <c r="AL98" s="87"/>
      <c r="AM98" s="86"/>
      <c r="AN98" s="87"/>
      <c r="AO98" s="87"/>
      <c r="AP98" s="87"/>
      <c r="AQ98" s="86"/>
      <c r="AR98" s="87"/>
      <c r="AS98" s="87"/>
      <c r="AT98" s="87"/>
      <c r="AU98" s="87"/>
      <c r="AV98" s="86"/>
      <c r="AW98" s="86"/>
      <c r="AX98" s="86"/>
      <c r="AY98" s="87"/>
      <c r="AZ98" s="86">
        <v>1</v>
      </c>
      <c r="BA98" s="86"/>
      <c r="BB98" s="87"/>
      <c r="BC98" s="87">
        <v>1</v>
      </c>
      <c r="BD98" s="87"/>
      <c r="BE98" s="87"/>
      <c r="BF98" s="87"/>
      <c r="BG98" s="87"/>
      <c r="BH98" s="87"/>
      <c r="BI98" s="86"/>
      <c r="BJ98" s="86"/>
      <c r="BK98" s="86"/>
      <c r="BL98" s="86"/>
      <c r="BM98" s="87"/>
      <c r="BN98" s="68"/>
      <c r="BO98" s="68"/>
      <c r="BP98" s="68"/>
      <c r="BQ98" s="68"/>
      <c r="BR98" s="68"/>
    </row>
    <row r="99" spans="1:70" x14ac:dyDescent="0.25">
      <c r="A99" s="67">
        <v>1</v>
      </c>
      <c r="F99" s="5" t="s">
        <v>69</v>
      </c>
      <c r="G99" s="4" t="s">
        <v>40</v>
      </c>
      <c r="H99" s="5" t="s">
        <v>34</v>
      </c>
      <c r="I99" s="86" t="s">
        <v>1915</v>
      </c>
      <c r="J99" s="86" t="s">
        <v>1920</v>
      </c>
      <c r="K99" s="86" t="s">
        <v>12</v>
      </c>
      <c r="L99" s="6">
        <v>2000</v>
      </c>
      <c r="M99" s="6">
        <v>20</v>
      </c>
      <c r="N99" s="6">
        <v>100</v>
      </c>
      <c r="O99" s="86">
        <v>4</v>
      </c>
      <c r="P99" s="87">
        <f t="shared" si="7"/>
        <v>1</v>
      </c>
      <c r="Q99" s="84">
        <f t="shared" si="6"/>
        <v>3</v>
      </c>
      <c r="R99" s="87"/>
      <c r="S99" s="87"/>
      <c r="T99" s="109"/>
      <c r="U99" s="110"/>
      <c r="V99" s="110"/>
      <c r="W99" s="110"/>
      <c r="X99" s="86"/>
      <c r="Y99" s="86"/>
      <c r="Z99" s="87"/>
      <c r="AA99" s="86"/>
      <c r="AB99" s="86"/>
      <c r="AC99" s="86"/>
      <c r="AD99" s="86">
        <v>1</v>
      </c>
      <c r="AE99" s="86"/>
      <c r="AF99" s="87"/>
      <c r="AG99" s="87"/>
      <c r="AH99" s="87"/>
      <c r="AI99" s="87"/>
      <c r="AJ99" s="87"/>
      <c r="AK99" s="87"/>
      <c r="AL99" s="87"/>
      <c r="AM99" s="86"/>
      <c r="AN99" s="87"/>
      <c r="AO99" s="87"/>
      <c r="AP99" s="87"/>
      <c r="AQ99" s="86"/>
      <c r="AR99" s="87"/>
      <c r="AS99" s="87"/>
      <c r="AT99" s="87"/>
      <c r="AU99" s="87"/>
      <c r="AV99" s="86"/>
      <c r="AW99" s="86"/>
      <c r="AX99" s="86"/>
      <c r="AY99" s="87"/>
      <c r="AZ99" s="86"/>
      <c r="BA99" s="86"/>
      <c r="BB99" s="87"/>
      <c r="BC99" s="87"/>
      <c r="BD99" s="87"/>
      <c r="BE99" s="87"/>
      <c r="BF99" s="87"/>
      <c r="BG99" s="87"/>
      <c r="BH99" s="87"/>
      <c r="BI99" s="86"/>
      <c r="BJ99" s="86"/>
      <c r="BK99" s="86"/>
      <c r="BL99" s="86"/>
      <c r="BM99" s="87"/>
      <c r="BN99" s="68"/>
      <c r="BO99" s="68"/>
      <c r="BP99" s="68"/>
      <c r="BQ99" s="68"/>
      <c r="BR99" s="68"/>
    </row>
    <row r="100" spans="1:70" x14ac:dyDescent="0.25">
      <c r="A100" s="67">
        <v>1</v>
      </c>
      <c r="F100" s="5" t="s">
        <v>69</v>
      </c>
      <c r="G100" s="4" t="s">
        <v>40</v>
      </c>
      <c r="H100" s="5" t="s">
        <v>35</v>
      </c>
      <c r="I100" s="86" t="s">
        <v>1921</v>
      </c>
      <c r="J100" s="86" t="s">
        <v>1797</v>
      </c>
      <c r="K100" s="86" t="s">
        <v>14</v>
      </c>
      <c r="L100" s="6">
        <v>12000</v>
      </c>
      <c r="M100" s="6">
        <v>120</v>
      </c>
      <c r="N100" s="6">
        <v>600</v>
      </c>
      <c r="O100" s="86">
        <v>6</v>
      </c>
      <c r="P100" s="87">
        <f t="shared" si="7"/>
        <v>4</v>
      </c>
      <c r="Q100" s="84">
        <f t="shared" si="6"/>
        <v>2</v>
      </c>
      <c r="R100" s="87"/>
      <c r="S100" s="87"/>
      <c r="T100" s="109"/>
      <c r="U100" s="110"/>
      <c r="V100" s="110"/>
      <c r="W100" s="110"/>
      <c r="X100" s="86"/>
      <c r="Y100" s="86"/>
      <c r="Z100" s="87">
        <v>1</v>
      </c>
      <c r="AA100" s="86"/>
      <c r="AB100" s="86"/>
      <c r="AC100" s="86"/>
      <c r="AD100" s="86"/>
      <c r="AE100" s="86"/>
      <c r="AF100" s="87">
        <v>1</v>
      </c>
      <c r="AG100" s="87"/>
      <c r="AH100" s="87"/>
      <c r="AI100" s="87"/>
      <c r="AJ100" s="87"/>
      <c r="AK100" s="87"/>
      <c r="AL100" s="87"/>
      <c r="AM100" s="86"/>
      <c r="AN100" s="87"/>
      <c r="AO100" s="87"/>
      <c r="AP100" s="87"/>
      <c r="AQ100" s="86"/>
      <c r="AR100" s="87"/>
      <c r="AS100" s="87"/>
      <c r="AT100" s="87"/>
      <c r="AU100" s="87">
        <v>1</v>
      </c>
      <c r="AV100" s="86"/>
      <c r="AW100" s="86"/>
      <c r="AX100" s="86">
        <v>1</v>
      </c>
      <c r="AY100" s="87"/>
      <c r="AZ100" s="86"/>
      <c r="BA100" s="86"/>
      <c r="BB100" s="87"/>
      <c r="BC100" s="87"/>
      <c r="BD100" s="87"/>
      <c r="BE100" s="87"/>
      <c r="BF100" s="87"/>
      <c r="BG100" s="87"/>
      <c r="BH100" s="87"/>
      <c r="BI100" s="86"/>
      <c r="BJ100" s="86"/>
      <c r="BK100" s="86"/>
      <c r="BL100" s="86"/>
      <c r="BM100" s="87"/>
      <c r="BN100" s="68"/>
      <c r="BO100" s="68"/>
      <c r="BP100" s="68"/>
      <c r="BQ100" s="68"/>
      <c r="BR100" s="68"/>
    </row>
    <row r="101" spans="1:70" x14ac:dyDescent="0.25">
      <c r="A101" s="67">
        <v>1</v>
      </c>
      <c r="F101" s="5" t="s">
        <v>69</v>
      </c>
      <c r="G101" s="4" t="s">
        <v>40</v>
      </c>
      <c r="H101" s="5" t="s">
        <v>36</v>
      </c>
      <c r="I101" s="86" t="s">
        <v>1923</v>
      </c>
      <c r="J101" s="86" t="s">
        <v>1922</v>
      </c>
      <c r="K101" s="86" t="s">
        <v>7</v>
      </c>
      <c r="L101" s="6">
        <v>5000</v>
      </c>
      <c r="M101" s="6">
        <v>50</v>
      </c>
      <c r="N101" s="6">
        <v>250</v>
      </c>
      <c r="O101" s="86">
        <v>5</v>
      </c>
      <c r="P101" s="87">
        <f t="shared" si="7"/>
        <v>4</v>
      </c>
      <c r="Q101" s="84">
        <f t="shared" si="6"/>
        <v>1</v>
      </c>
      <c r="R101" s="87"/>
      <c r="S101" s="87"/>
      <c r="T101" s="109">
        <v>1</v>
      </c>
      <c r="U101" s="110"/>
      <c r="V101" s="110"/>
      <c r="W101" s="110"/>
      <c r="X101" s="86"/>
      <c r="Y101" s="86"/>
      <c r="Z101" s="87"/>
      <c r="AA101" s="86"/>
      <c r="AB101" s="86"/>
      <c r="AC101" s="86"/>
      <c r="AD101" s="86"/>
      <c r="AE101" s="86"/>
      <c r="AF101" s="87"/>
      <c r="AG101" s="87"/>
      <c r="AH101" s="87"/>
      <c r="AI101" s="87"/>
      <c r="AJ101" s="87"/>
      <c r="AK101" s="87"/>
      <c r="AL101" s="87"/>
      <c r="AM101" s="86"/>
      <c r="AN101" s="87"/>
      <c r="AO101" s="87"/>
      <c r="AP101" s="87"/>
      <c r="AQ101" s="86"/>
      <c r="AR101" s="87"/>
      <c r="AS101" s="87"/>
      <c r="AT101" s="87"/>
      <c r="AU101" s="87"/>
      <c r="AV101" s="86">
        <v>1</v>
      </c>
      <c r="AW101" s="86">
        <v>1</v>
      </c>
      <c r="AX101" s="86"/>
      <c r="AY101" s="87"/>
      <c r="AZ101" s="86">
        <v>1</v>
      </c>
      <c r="BA101" s="86"/>
      <c r="BB101" s="87"/>
      <c r="BC101" s="87"/>
      <c r="BD101" s="87"/>
      <c r="BE101" s="87"/>
      <c r="BF101" s="87"/>
      <c r="BG101" s="87"/>
      <c r="BH101" s="87"/>
      <c r="BI101" s="86"/>
      <c r="BJ101" s="86"/>
      <c r="BK101" s="86"/>
      <c r="BL101" s="86"/>
      <c r="BM101" s="87"/>
      <c r="BN101" s="68"/>
      <c r="BO101" s="68"/>
      <c r="BP101" s="68"/>
      <c r="BQ101" s="68"/>
      <c r="BR101" s="68"/>
    </row>
    <row r="102" spans="1:70" x14ac:dyDescent="0.25">
      <c r="A102" s="67">
        <v>1</v>
      </c>
      <c r="F102" s="5" t="s">
        <v>69</v>
      </c>
      <c r="G102" s="4" t="s">
        <v>40</v>
      </c>
      <c r="H102" s="5" t="s">
        <v>37</v>
      </c>
      <c r="I102" s="86" t="s">
        <v>1916</v>
      </c>
      <c r="J102" s="86" t="s">
        <v>1925</v>
      </c>
      <c r="K102" s="86" t="s">
        <v>7</v>
      </c>
      <c r="L102" s="6">
        <v>5000</v>
      </c>
      <c r="M102" s="6">
        <v>50</v>
      </c>
      <c r="N102" s="6">
        <v>250</v>
      </c>
      <c r="O102" s="86">
        <v>5</v>
      </c>
      <c r="P102" s="87">
        <f t="shared" si="7"/>
        <v>4</v>
      </c>
      <c r="Q102" s="84">
        <f t="shared" si="6"/>
        <v>1</v>
      </c>
      <c r="R102" s="87"/>
      <c r="S102" s="87"/>
      <c r="T102" s="109"/>
      <c r="U102" s="110"/>
      <c r="V102" s="110"/>
      <c r="W102" s="110"/>
      <c r="X102" s="86"/>
      <c r="Y102" s="86"/>
      <c r="Z102" s="87"/>
      <c r="AA102" s="86"/>
      <c r="AB102" s="86"/>
      <c r="AC102" s="86">
        <v>1</v>
      </c>
      <c r="AD102" s="86"/>
      <c r="AE102" s="86"/>
      <c r="AF102" s="87">
        <v>1</v>
      </c>
      <c r="AG102" s="87"/>
      <c r="AH102" s="87"/>
      <c r="AI102" s="87"/>
      <c r="AJ102" s="87"/>
      <c r="AK102" s="87"/>
      <c r="AL102" s="87"/>
      <c r="AM102" s="86"/>
      <c r="AN102" s="87"/>
      <c r="AO102" s="87"/>
      <c r="AP102" s="87"/>
      <c r="AQ102" s="86"/>
      <c r="AR102" s="87"/>
      <c r="AS102" s="87"/>
      <c r="AT102" s="87"/>
      <c r="AU102" s="87"/>
      <c r="AV102" s="86"/>
      <c r="AW102" s="86"/>
      <c r="AX102" s="86"/>
      <c r="AY102" s="87">
        <v>1</v>
      </c>
      <c r="AZ102" s="86"/>
      <c r="BA102" s="86"/>
      <c r="BB102" s="87"/>
      <c r="BC102" s="87"/>
      <c r="BD102" s="87"/>
      <c r="BE102" s="87"/>
      <c r="BF102" s="87"/>
      <c r="BG102" s="87"/>
      <c r="BH102" s="87"/>
      <c r="BI102" s="86"/>
      <c r="BJ102" s="86">
        <v>1</v>
      </c>
      <c r="BK102" s="86"/>
      <c r="BL102" s="86"/>
      <c r="BM102" s="87"/>
      <c r="BN102" s="68"/>
      <c r="BO102" s="68"/>
      <c r="BP102" s="68"/>
      <c r="BQ102" s="68"/>
      <c r="BR102" s="68"/>
    </row>
    <row r="103" spans="1:70" x14ac:dyDescent="0.25">
      <c r="A103" s="67">
        <v>1</v>
      </c>
      <c r="F103" s="5" t="s">
        <v>69</v>
      </c>
      <c r="G103" s="4" t="s">
        <v>40</v>
      </c>
      <c r="H103" s="5" t="s">
        <v>38</v>
      </c>
      <c r="I103" s="86" t="s">
        <v>792</v>
      </c>
      <c r="J103" s="86" t="s">
        <v>1373</v>
      </c>
      <c r="K103" s="86" t="s">
        <v>14</v>
      </c>
      <c r="L103" s="6">
        <v>12000</v>
      </c>
      <c r="M103" s="6">
        <v>120</v>
      </c>
      <c r="N103" s="6">
        <v>600</v>
      </c>
      <c r="O103" s="86">
        <v>6</v>
      </c>
      <c r="P103" s="87">
        <f t="shared" si="7"/>
        <v>5</v>
      </c>
      <c r="Q103" s="84">
        <f t="shared" si="6"/>
        <v>1</v>
      </c>
      <c r="R103" s="87"/>
      <c r="S103" s="87"/>
      <c r="T103" s="109"/>
      <c r="U103" s="110"/>
      <c r="V103" s="110"/>
      <c r="W103" s="110"/>
      <c r="X103" s="86"/>
      <c r="Y103" s="86"/>
      <c r="Z103" s="87">
        <v>1</v>
      </c>
      <c r="AA103" s="86"/>
      <c r="AB103" s="86"/>
      <c r="AC103" s="86"/>
      <c r="AD103" s="86"/>
      <c r="AE103" s="86"/>
      <c r="AF103" s="87"/>
      <c r="AG103" s="87"/>
      <c r="AH103" s="87"/>
      <c r="AI103" s="87"/>
      <c r="AJ103" s="87"/>
      <c r="AK103" s="87"/>
      <c r="AL103" s="87"/>
      <c r="AM103" s="86"/>
      <c r="AN103" s="87"/>
      <c r="AO103" s="87">
        <v>1</v>
      </c>
      <c r="AP103" s="87"/>
      <c r="AQ103" s="86"/>
      <c r="AR103" s="87"/>
      <c r="AS103" s="87"/>
      <c r="AT103" s="87"/>
      <c r="AU103" s="87"/>
      <c r="AV103" s="86"/>
      <c r="AW103" s="86">
        <v>1</v>
      </c>
      <c r="AX103" s="86">
        <v>1</v>
      </c>
      <c r="AY103" s="87"/>
      <c r="AZ103" s="86"/>
      <c r="BA103" s="86"/>
      <c r="BB103" s="87"/>
      <c r="BC103" s="87"/>
      <c r="BD103" s="87"/>
      <c r="BE103" s="87"/>
      <c r="BF103" s="87"/>
      <c r="BG103" s="87"/>
      <c r="BH103" s="87"/>
      <c r="BI103" s="86">
        <v>1</v>
      </c>
      <c r="BJ103" s="86"/>
      <c r="BK103" s="86"/>
      <c r="BL103" s="86"/>
      <c r="BM103" s="87"/>
      <c r="BN103" s="68"/>
      <c r="BO103" s="68"/>
      <c r="BP103" s="68"/>
      <c r="BQ103" s="68"/>
      <c r="BR103" s="68"/>
    </row>
    <row r="104" spans="1:70" x14ac:dyDescent="0.25">
      <c r="A104" s="67">
        <v>1</v>
      </c>
      <c r="F104" s="5" t="s">
        <v>69</v>
      </c>
      <c r="G104" s="4" t="s">
        <v>65</v>
      </c>
      <c r="H104" s="5" t="s">
        <v>39</v>
      </c>
      <c r="I104" s="86" t="s">
        <v>1917</v>
      </c>
      <c r="J104" s="86" t="s">
        <v>1368</v>
      </c>
      <c r="K104" s="86" t="s">
        <v>12</v>
      </c>
      <c r="L104" s="6">
        <v>2000</v>
      </c>
      <c r="M104" s="6">
        <v>20</v>
      </c>
      <c r="N104" s="6">
        <v>100</v>
      </c>
      <c r="O104" s="86">
        <v>4</v>
      </c>
      <c r="P104" s="87">
        <f t="shared" si="7"/>
        <v>3</v>
      </c>
      <c r="Q104" s="84">
        <f t="shared" si="6"/>
        <v>1</v>
      </c>
      <c r="R104" s="87"/>
      <c r="S104" s="87"/>
      <c r="T104" s="109"/>
      <c r="U104" s="110"/>
      <c r="V104" s="110">
        <v>1</v>
      </c>
      <c r="W104" s="110">
        <v>1</v>
      </c>
      <c r="X104" s="86"/>
      <c r="Y104" s="86"/>
      <c r="Z104" s="87"/>
      <c r="AA104" s="86"/>
      <c r="AB104" s="86"/>
      <c r="AC104" s="86"/>
      <c r="AD104" s="86"/>
      <c r="AE104" s="86"/>
      <c r="AF104" s="87"/>
      <c r="AG104" s="87"/>
      <c r="AH104" s="87"/>
      <c r="AI104" s="87"/>
      <c r="AJ104" s="87"/>
      <c r="AK104" s="87"/>
      <c r="AL104" s="87"/>
      <c r="AM104" s="86"/>
      <c r="AN104" s="87">
        <v>1</v>
      </c>
      <c r="AO104" s="87"/>
      <c r="AP104" s="87"/>
      <c r="AQ104" s="86"/>
      <c r="AR104" s="87"/>
      <c r="AS104" s="87"/>
      <c r="AT104" s="87"/>
      <c r="AU104" s="87"/>
      <c r="AV104" s="86"/>
      <c r="AW104" s="86"/>
      <c r="AX104" s="86"/>
      <c r="AY104" s="87"/>
      <c r="AZ104" s="86"/>
      <c r="BA104" s="86"/>
      <c r="BB104" s="87"/>
      <c r="BC104" s="87"/>
      <c r="BD104" s="87"/>
      <c r="BE104" s="87"/>
      <c r="BF104" s="87"/>
      <c r="BG104" s="87"/>
      <c r="BH104" s="87"/>
      <c r="BI104" s="86"/>
      <c r="BJ104" s="86"/>
      <c r="BK104" s="86"/>
      <c r="BL104" s="86"/>
      <c r="BM104" s="87"/>
      <c r="BN104" s="68"/>
      <c r="BO104" s="68"/>
      <c r="BP104" s="68"/>
      <c r="BQ104" s="68"/>
      <c r="BR104" s="68"/>
    </row>
    <row r="105" spans="1:70" x14ac:dyDescent="0.25">
      <c r="A105" s="67">
        <v>1</v>
      </c>
      <c r="E105" s="67" t="s">
        <v>743</v>
      </c>
      <c r="F105" t="s">
        <v>69</v>
      </c>
      <c r="G105" s="2" t="s">
        <v>155</v>
      </c>
      <c r="H105" t="s">
        <v>156</v>
      </c>
      <c r="I105" s="68" t="s">
        <v>2344</v>
      </c>
      <c r="J105" s="68" t="s">
        <v>1795</v>
      </c>
      <c r="K105" s="68" t="s">
        <v>15</v>
      </c>
      <c r="L105" s="3">
        <v>50000</v>
      </c>
      <c r="M105" s="3">
        <v>500</v>
      </c>
      <c r="N105" s="3">
        <v>2500</v>
      </c>
      <c r="O105" s="68">
        <v>8</v>
      </c>
      <c r="P105" s="84">
        <f t="shared" si="7"/>
        <v>7</v>
      </c>
      <c r="Q105" s="84">
        <f t="shared" si="6"/>
        <v>1</v>
      </c>
      <c r="R105" s="87"/>
      <c r="S105" s="87"/>
      <c r="T105" s="107">
        <v>1</v>
      </c>
      <c r="U105" s="108"/>
      <c r="V105" s="108"/>
      <c r="W105" s="108"/>
      <c r="X105" s="68">
        <v>1</v>
      </c>
      <c r="Y105" s="68"/>
      <c r="Z105" s="84"/>
      <c r="AA105" s="68"/>
      <c r="AB105" s="68"/>
      <c r="AC105" s="68"/>
      <c r="AD105" s="68"/>
      <c r="AE105" s="68"/>
      <c r="AF105" s="84">
        <v>1</v>
      </c>
      <c r="AG105" s="84"/>
      <c r="AH105" s="84"/>
      <c r="AI105" s="84"/>
      <c r="AJ105" s="84"/>
      <c r="AK105" s="84"/>
      <c r="AL105" s="84"/>
      <c r="AM105" s="68"/>
      <c r="AN105" s="84"/>
      <c r="AO105" s="84">
        <v>1</v>
      </c>
      <c r="AP105" s="84"/>
      <c r="AQ105" s="68"/>
      <c r="AR105" s="84"/>
      <c r="AS105" s="84"/>
      <c r="AT105" s="84"/>
      <c r="AU105" s="84"/>
      <c r="AV105" s="68"/>
      <c r="AW105" s="68"/>
      <c r="AX105" s="68"/>
      <c r="AY105" s="84"/>
      <c r="AZ105" s="68"/>
      <c r="BA105" s="68"/>
      <c r="BB105" s="84"/>
      <c r="BC105" s="84"/>
      <c r="BD105" s="84"/>
      <c r="BE105" s="84">
        <v>1</v>
      </c>
      <c r="BF105" s="84"/>
      <c r="BG105" s="84"/>
      <c r="BH105" s="84"/>
      <c r="BI105" s="68"/>
      <c r="BJ105" s="68">
        <v>1</v>
      </c>
      <c r="BK105" s="68"/>
      <c r="BL105" s="68"/>
      <c r="BM105" s="84">
        <v>1</v>
      </c>
      <c r="BN105" s="68"/>
      <c r="BO105" s="68"/>
      <c r="BP105" s="68"/>
      <c r="BQ105" s="68"/>
      <c r="BR105" s="68"/>
    </row>
    <row r="106" spans="1:70" x14ac:dyDescent="0.25">
      <c r="A106" s="67">
        <v>1</v>
      </c>
      <c r="E106" s="67" t="s">
        <v>743</v>
      </c>
      <c r="F106" t="s">
        <v>69</v>
      </c>
      <c r="G106" s="2" t="s">
        <v>155</v>
      </c>
      <c r="H106" t="s">
        <v>3005</v>
      </c>
      <c r="I106" s="68" t="s">
        <v>2345</v>
      </c>
      <c r="J106" s="68" t="s">
        <v>1368</v>
      </c>
      <c r="K106" s="68" t="s">
        <v>14</v>
      </c>
      <c r="L106" s="3">
        <v>12000</v>
      </c>
      <c r="M106" s="3">
        <v>120</v>
      </c>
      <c r="N106" s="3">
        <v>600</v>
      </c>
      <c r="O106" s="68">
        <v>6</v>
      </c>
      <c r="P106" s="84">
        <f t="shared" si="7"/>
        <v>4</v>
      </c>
      <c r="Q106" s="84">
        <f t="shared" si="6"/>
        <v>2</v>
      </c>
      <c r="R106" s="87"/>
      <c r="S106" s="87"/>
      <c r="T106" s="107"/>
      <c r="U106" s="108"/>
      <c r="V106" s="108"/>
      <c r="W106" s="108"/>
      <c r="X106" s="68"/>
      <c r="Y106" s="68"/>
      <c r="Z106" s="84"/>
      <c r="AA106" s="68"/>
      <c r="AB106" s="68"/>
      <c r="AC106" s="68"/>
      <c r="AD106" s="68"/>
      <c r="AE106" s="68">
        <v>1</v>
      </c>
      <c r="AF106" s="84"/>
      <c r="AG106" s="84"/>
      <c r="AH106" s="84"/>
      <c r="AI106" s="84"/>
      <c r="AJ106" s="84"/>
      <c r="AK106" s="84"/>
      <c r="AL106" s="84"/>
      <c r="AM106" s="68"/>
      <c r="AN106" s="84"/>
      <c r="AO106" s="84"/>
      <c r="AP106" s="84">
        <v>1</v>
      </c>
      <c r="AQ106" s="68"/>
      <c r="AR106" s="84"/>
      <c r="AS106" s="84"/>
      <c r="AT106" s="84">
        <v>1</v>
      </c>
      <c r="AU106" s="84"/>
      <c r="AV106" s="68"/>
      <c r="AW106" s="68"/>
      <c r="AX106" s="68"/>
      <c r="AY106" s="84"/>
      <c r="AZ106" s="68"/>
      <c r="BA106" s="68"/>
      <c r="BB106" s="84">
        <v>1</v>
      </c>
      <c r="BC106" s="84"/>
      <c r="BD106" s="84"/>
      <c r="BE106" s="84"/>
      <c r="BF106" s="84"/>
      <c r="BG106" s="84"/>
      <c r="BH106" s="84"/>
      <c r="BI106" s="68"/>
      <c r="BJ106" s="68"/>
      <c r="BK106" s="68"/>
      <c r="BL106" s="68"/>
      <c r="BM106" s="84"/>
      <c r="BN106" s="68"/>
      <c r="BO106" s="68"/>
      <c r="BP106" s="68"/>
      <c r="BQ106" s="68"/>
      <c r="BR106" s="68"/>
    </row>
    <row r="107" spans="1:70" x14ac:dyDescent="0.25">
      <c r="A107" s="67">
        <v>1</v>
      </c>
      <c r="E107" s="67" t="s">
        <v>743</v>
      </c>
      <c r="F107" t="s">
        <v>69</v>
      </c>
      <c r="G107" s="2" t="s">
        <v>155</v>
      </c>
      <c r="H107" t="s">
        <v>3003</v>
      </c>
      <c r="I107" s="68" t="s">
        <v>858</v>
      </c>
      <c r="J107" s="68" t="s">
        <v>2340</v>
      </c>
      <c r="K107" s="68" t="s">
        <v>14</v>
      </c>
      <c r="L107" s="3">
        <v>12000</v>
      </c>
      <c r="M107" s="3">
        <v>120</v>
      </c>
      <c r="N107" s="3">
        <v>600</v>
      </c>
      <c r="O107" s="68">
        <v>6</v>
      </c>
      <c r="P107" s="84">
        <f t="shared" si="7"/>
        <v>4</v>
      </c>
      <c r="Q107" s="84">
        <f t="shared" si="6"/>
        <v>2</v>
      </c>
      <c r="R107" s="87"/>
      <c r="S107" s="87"/>
      <c r="T107" s="107"/>
      <c r="U107" s="108"/>
      <c r="V107" s="108"/>
      <c r="W107" s="108"/>
      <c r="X107" s="68"/>
      <c r="Y107" s="68"/>
      <c r="Z107" s="84"/>
      <c r="AA107" s="68"/>
      <c r="AB107" s="68"/>
      <c r="AC107" s="68"/>
      <c r="AD107" s="68"/>
      <c r="AE107" s="68">
        <v>1</v>
      </c>
      <c r="AF107" s="84"/>
      <c r="AG107" s="84"/>
      <c r="AH107" s="84"/>
      <c r="AI107" s="84"/>
      <c r="AJ107" s="84"/>
      <c r="AK107" s="84"/>
      <c r="AL107" s="84">
        <v>1</v>
      </c>
      <c r="AM107" s="68"/>
      <c r="AN107" s="84"/>
      <c r="AO107" s="84"/>
      <c r="AP107" s="84"/>
      <c r="AQ107" s="68"/>
      <c r="AR107" s="84"/>
      <c r="AS107" s="84"/>
      <c r="AT107" s="84"/>
      <c r="AU107" s="84"/>
      <c r="AV107" s="68"/>
      <c r="AW107" s="68"/>
      <c r="AX107" s="68"/>
      <c r="AY107" s="84"/>
      <c r="AZ107" s="68"/>
      <c r="BA107" s="68"/>
      <c r="BB107" s="84">
        <v>1</v>
      </c>
      <c r="BC107" s="84"/>
      <c r="BD107" s="84"/>
      <c r="BE107" s="84">
        <v>1</v>
      </c>
      <c r="BF107" s="84"/>
      <c r="BG107" s="84"/>
      <c r="BH107" s="84"/>
      <c r="BI107" s="68"/>
      <c r="BJ107" s="68"/>
      <c r="BK107" s="68"/>
      <c r="BL107" s="68"/>
      <c r="BM107" s="84"/>
      <c r="BN107" s="68"/>
      <c r="BO107" s="68"/>
      <c r="BP107" s="68"/>
      <c r="BQ107" s="68"/>
      <c r="BR107" s="68"/>
    </row>
    <row r="108" spans="1:70" x14ac:dyDescent="0.25">
      <c r="A108" s="67">
        <v>1</v>
      </c>
      <c r="E108" s="67" t="s">
        <v>743</v>
      </c>
      <c r="F108" t="s">
        <v>69</v>
      </c>
      <c r="G108" s="2" t="s">
        <v>155</v>
      </c>
      <c r="H108" t="s">
        <v>157</v>
      </c>
      <c r="I108" s="68" t="s">
        <v>2346</v>
      </c>
      <c r="J108" s="68" t="s">
        <v>1383</v>
      </c>
      <c r="K108" s="68" t="s">
        <v>10</v>
      </c>
      <c r="L108" s="3">
        <v>25000</v>
      </c>
      <c r="M108" s="3">
        <v>250</v>
      </c>
      <c r="N108" s="3">
        <v>1250</v>
      </c>
      <c r="O108" s="68">
        <v>7</v>
      </c>
      <c r="P108" s="84">
        <f t="shared" si="7"/>
        <v>5</v>
      </c>
      <c r="Q108" s="84">
        <f t="shared" si="6"/>
        <v>2</v>
      </c>
      <c r="R108" s="87"/>
      <c r="S108" s="87"/>
      <c r="T108" s="107"/>
      <c r="U108" s="108"/>
      <c r="V108" s="108"/>
      <c r="W108" s="108"/>
      <c r="X108" s="68"/>
      <c r="Y108" s="68"/>
      <c r="Z108" s="84"/>
      <c r="AA108" s="68"/>
      <c r="AB108" s="68"/>
      <c r="AC108" s="68"/>
      <c r="AD108" s="68"/>
      <c r="AE108" s="68">
        <v>1</v>
      </c>
      <c r="AF108" s="84"/>
      <c r="AG108" s="84"/>
      <c r="AH108" s="84"/>
      <c r="AI108" s="84"/>
      <c r="AJ108" s="84"/>
      <c r="AK108" s="84"/>
      <c r="AL108" s="84"/>
      <c r="AM108" s="68"/>
      <c r="AN108" s="84"/>
      <c r="AO108" s="84"/>
      <c r="AP108" s="84">
        <v>1</v>
      </c>
      <c r="AQ108" s="68"/>
      <c r="AR108" s="84">
        <v>1</v>
      </c>
      <c r="AS108" s="84">
        <v>1</v>
      </c>
      <c r="AT108" s="84"/>
      <c r="AU108" s="84"/>
      <c r="AV108" s="68"/>
      <c r="AW108" s="68"/>
      <c r="AX108" s="68"/>
      <c r="AY108" s="84"/>
      <c r="AZ108" s="68"/>
      <c r="BA108" s="68"/>
      <c r="BB108" s="84">
        <v>1</v>
      </c>
      <c r="BC108" s="84"/>
      <c r="BD108" s="84"/>
      <c r="BE108" s="84"/>
      <c r="BF108" s="84"/>
      <c r="BG108" s="84"/>
      <c r="BH108" s="84"/>
      <c r="BI108" s="68"/>
      <c r="BJ108" s="68"/>
      <c r="BK108" s="68"/>
      <c r="BL108" s="68"/>
      <c r="BM108" s="84"/>
      <c r="BN108" s="68"/>
      <c r="BO108" s="68"/>
      <c r="BP108" s="68"/>
      <c r="BQ108" s="68"/>
      <c r="BR108" s="68"/>
    </row>
    <row r="109" spans="1:70" x14ac:dyDescent="0.25">
      <c r="A109" s="67">
        <v>1</v>
      </c>
      <c r="E109" s="67" t="s">
        <v>743</v>
      </c>
      <c r="F109" t="s">
        <v>69</v>
      </c>
      <c r="G109" s="2" t="s">
        <v>155</v>
      </c>
      <c r="H109" t="s">
        <v>3001</v>
      </c>
      <c r="I109" s="68" t="s">
        <v>2347</v>
      </c>
      <c r="J109" s="68" t="s">
        <v>1768</v>
      </c>
      <c r="K109" s="68" t="s">
        <v>14</v>
      </c>
      <c r="L109" s="3">
        <v>12000</v>
      </c>
      <c r="M109" s="3">
        <v>120</v>
      </c>
      <c r="N109" s="3">
        <v>600</v>
      </c>
      <c r="O109" s="68">
        <v>6</v>
      </c>
      <c r="P109" s="84">
        <f t="shared" si="7"/>
        <v>5</v>
      </c>
      <c r="Q109" s="84">
        <f t="shared" si="6"/>
        <v>1</v>
      </c>
      <c r="R109" s="87"/>
      <c r="S109" s="87"/>
      <c r="T109" s="107"/>
      <c r="U109" s="108"/>
      <c r="V109" s="108"/>
      <c r="W109" s="108"/>
      <c r="X109" s="68"/>
      <c r="Y109" s="68"/>
      <c r="Z109" s="84"/>
      <c r="AA109" s="68"/>
      <c r="AB109" s="68"/>
      <c r="AC109" s="68"/>
      <c r="AD109" s="68"/>
      <c r="AE109" s="68">
        <v>1</v>
      </c>
      <c r="AF109" s="84"/>
      <c r="AG109" s="84"/>
      <c r="AH109" s="84"/>
      <c r="AI109" s="84"/>
      <c r="AJ109" s="84"/>
      <c r="AK109" s="84"/>
      <c r="AL109" s="84"/>
      <c r="AM109" s="68"/>
      <c r="AN109" s="84"/>
      <c r="AO109" s="84"/>
      <c r="AP109" s="84">
        <v>1</v>
      </c>
      <c r="AQ109" s="68"/>
      <c r="AR109" s="84"/>
      <c r="AS109" s="84"/>
      <c r="AT109" s="84">
        <v>1</v>
      </c>
      <c r="AU109" s="84"/>
      <c r="AV109" s="68"/>
      <c r="AW109" s="68"/>
      <c r="AX109" s="68"/>
      <c r="AY109" s="84"/>
      <c r="AZ109" s="68"/>
      <c r="BA109" s="68"/>
      <c r="BB109" s="84">
        <v>1</v>
      </c>
      <c r="BC109" s="84"/>
      <c r="BD109" s="84"/>
      <c r="BE109" s="84"/>
      <c r="BF109" s="84"/>
      <c r="BG109" s="84"/>
      <c r="BH109" s="84"/>
      <c r="BI109" s="68"/>
      <c r="BJ109" s="68"/>
      <c r="BK109" s="68">
        <v>1</v>
      </c>
      <c r="BL109" s="68"/>
      <c r="BM109" s="84"/>
      <c r="BN109" s="68"/>
      <c r="BO109" s="68"/>
      <c r="BP109" s="68"/>
      <c r="BQ109" s="68"/>
      <c r="BR109" s="68"/>
    </row>
    <row r="110" spans="1:70" x14ac:dyDescent="0.25">
      <c r="A110" s="67">
        <v>1</v>
      </c>
      <c r="E110" s="67" t="s">
        <v>743</v>
      </c>
      <c r="F110" t="s">
        <v>69</v>
      </c>
      <c r="G110" s="2" t="s">
        <v>155</v>
      </c>
      <c r="H110" t="s">
        <v>884</v>
      </c>
      <c r="I110" s="68" t="s">
        <v>859</v>
      </c>
      <c r="J110" s="68" t="s">
        <v>1372</v>
      </c>
      <c r="K110" s="68" t="s">
        <v>14</v>
      </c>
      <c r="L110" s="3">
        <v>12000</v>
      </c>
      <c r="M110" s="3">
        <v>120</v>
      </c>
      <c r="N110" s="3">
        <v>600</v>
      </c>
      <c r="O110" s="68">
        <v>6</v>
      </c>
      <c r="P110" s="84">
        <f t="shared" si="7"/>
        <v>5</v>
      </c>
      <c r="Q110" s="84">
        <f t="shared" si="6"/>
        <v>1</v>
      </c>
      <c r="R110" s="87"/>
      <c r="S110" s="87"/>
      <c r="T110" s="107"/>
      <c r="U110" s="108">
        <v>1</v>
      </c>
      <c r="V110" s="108"/>
      <c r="W110" s="108"/>
      <c r="X110" s="68"/>
      <c r="Y110" s="68"/>
      <c r="Z110" s="84"/>
      <c r="AA110" s="68"/>
      <c r="AB110" s="68"/>
      <c r="AC110" s="68"/>
      <c r="AD110" s="68"/>
      <c r="AE110" s="68">
        <v>1</v>
      </c>
      <c r="AF110" s="84"/>
      <c r="AG110" s="84"/>
      <c r="AH110" s="84"/>
      <c r="AI110" s="84"/>
      <c r="AJ110" s="84"/>
      <c r="AK110" s="84"/>
      <c r="AL110" s="84"/>
      <c r="AM110" s="68">
        <v>1</v>
      </c>
      <c r="AN110" s="84"/>
      <c r="AO110" s="84"/>
      <c r="AP110" s="84"/>
      <c r="AQ110" s="68"/>
      <c r="AR110" s="84"/>
      <c r="AS110" s="84"/>
      <c r="AT110" s="84"/>
      <c r="AU110" s="84"/>
      <c r="AV110" s="68"/>
      <c r="AW110" s="68"/>
      <c r="AX110" s="68"/>
      <c r="AY110" s="84"/>
      <c r="AZ110" s="68"/>
      <c r="BA110" s="68"/>
      <c r="BB110" s="84">
        <v>1</v>
      </c>
      <c r="BC110" s="84"/>
      <c r="BD110" s="84"/>
      <c r="BE110" s="84">
        <v>1</v>
      </c>
      <c r="BF110" s="84"/>
      <c r="BG110" s="84"/>
      <c r="BH110" s="84"/>
      <c r="BI110" s="68"/>
      <c r="BJ110" s="68"/>
      <c r="BK110" s="68"/>
      <c r="BL110" s="68"/>
      <c r="BM110" s="84"/>
      <c r="BN110" s="68"/>
      <c r="BO110" s="68"/>
      <c r="BP110" s="68"/>
      <c r="BQ110" s="68"/>
      <c r="BR110" s="68"/>
    </row>
    <row r="111" spans="1:70" x14ac:dyDescent="0.25">
      <c r="A111" s="67">
        <v>1</v>
      </c>
      <c r="E111" s="67" t="s">
        <v>743</v>
      </c>
      <c r="F111" t="s">
        <v>69</v>
      </c>
      <c r="G111" s="2" t="s">
        <v>155</v>
      </c>
      <c r="H111" t="s">
        <v>158</v>
      </c>
      <c r="I111" s="68" t="s">
        <v>857</v>
      </c>
      <c r="J111" s="68" t="s">
        <v>1382</v>
      </c>
      <c r="K111" s="68" t="s">
        <v>10</v>
      </c>
      <c r="L111" s="3">
        <v>25000</v>
      </c>
      <c r="M111" s="3">
        <v>250</v>
      </c>
      <c r="N111" s="3">
        <v>1250</v>
      </c>
      <c r="O111" s="68">
        <v>7</v>
      </c>
      <c r="P111" s="84">
        <f t="shared" si="7"/>
        <v>6</v>
      </c>
      <c r="Q111" s="84">
        <f t="shared" si="6"/>
        <v>1</v>
      </c>
      <c r="R111" s="87"/>
      <c r="S111" s="87"/>
      <c r="T111" s="107">
        <v>1</v>
      </c>
      <c r="U111" s="108"/>
      <c r="V111" s="108">
        <v>1</v>
      </c>
      <c r="W111" s="108">
        <v>1</v>
      </c>
      <c r="X111" s="68"/>
      <c r="Y111" s="68"/>
      <c r="Z111" s="84"/>
      <c r="AA111" s="68"/>
      <c r="AB111" s="68"/>
      <c r="AC111" s="68"/>
      <c r="AD111" s="68"/>
      <c r="AE111" s="68"/>
      <c r="AF111" s="84"/>
      <c r="AG111" s="84"/>
      <c r="AH111" s="84"/>
      <c r="AI111" s="84"/>
      <c r="AJ111" s="84"/>
      <c r="AK111" s="84"/>
      <c r="AL111" s="84"/>
      <c r="AM111" s="68"/>
      <c r="AN111" s="84"/>
      <c r="AO111" s="84"/>
      <c r="AP111" s="84"/>
      <c r="AQ111" s="68"/>
      <c r="AR111" s="84"/>
      <c r="AS111" s="84"/>
      <c r="AT111" s="84"/>
      <c r="AU111" s="84"/>
      <c r="AV111" s="68">
        <v>1</v>
      </c>
      <c r="AW111" s="68">
        <v>1</v>
      </c>
      <c r="AX111" s="68"/>
      <c r="AY111" s="84"/>
      <c r="AZ111" s="68">
        <v>1</v>
      </c>
      <c r="BA111" s="68"/>
      <c r="BB111" s="84" t="s">
        <v>399</v>
      </c>
      <c r="BC111" s="84"/>
      <c r="BD111" s="84"/>
      <c r="BE111" s="84"/>
      <c r="BF111" s="84"/>
      <c r="BG111" s="84"/>
      <c r="BH111" s="84"/>
      <c r="BI111" s="68"/>
      <c r="BJ111" s="68"/>
      <c r="BK111" s="68"/>
      <c r="BL111" s="68"/>
      <c r="BM111" s="84"/>
      <c r="BN111" s="68"/>
      <c r="BO111" s="68"/>
      <c r="BP111" s="68"/>
      <c r="BQ111" s="68"/>
      <c r="BR111" s="68"/>
    </row>
    <row r="112" spans="1:70" x14ac:dyDescent="0.25">
      <c r="A112" s="67">
        <v>1</v>
      </c>
      <c r="F112" t="s">
        <v>69</v>
      </c>
      <c r="G112" s="2" t="s">
        <v>65</v>
      </c>
      <c r="H112" t="s">
        <v>514</v>
      </c>
      <c r="I112" s="68" t="s">
        <v>2348</v>
      </c>
      <c r="J112" s="68" t="s">
        <v>1371</v>
      </c>
      <c r="K112" s="68" t="s">
        <v>12</v>
      </c>
      <c r="L112" s="3">
        <v>2000</v>
      </c>
      <c r="M112" s="3">
        <v>20</v>
      </c>
      <c r="N112" s="3">
        <v>100</v>
      </c>
      <c r="O112" s="68">
        <v>4</v>
      </c>
      <c r="P112" s="84">
        <f t="shared" si="7"/>
        <v>3</v>
      </c>
      <c r="Q112" s="84">
        <f>O112-P112</f>
        <v>1</v>
      </c>
      <c r="R112" s="87"/>
      <c r="S112" s="87"/>
      <c r="T112" s="107"/>
      <c r="U112" s="108"/>
      <c r="V112" s="108"/>
      <c r="W112" s="108"/>
      <c r="X112" s="68"/>
      <c r="Y112" s="68"/>
      <c r="Z112" s="84"/>
      <c r="AA112" s="68"/>
      <c r="AB112" s="68"/>
      <c r="AC112" s="68"/>
      <c r="AD112" s="68"/>
      <c r="AE112" s="68"/>
      <c r="AF112" s="84"/>
      <c r="AG112" s="84"/>
      <c r="AH112" s="84"/>
      <c r="AI112" s="84"/>
      <c r="AJ112" s="84"/>
      <c r="AK112" s="84"/>
      <c r="AL112" s="84"/>
      <c r="AM112" s="68"/>
      <c r="AN112" s="84"/>
      <c r="AO112" s="84"/>
      <c r="AP112" s="84">
        <v>1</v>
      </c>
      <c r="AQ112" s="68"/>
      <c r="AR112" s="84"/>
      <c r="AS112" s="84"/>
      <c r="AT112" s="84">
        <v>1</v>
      </c>
      <c r="AU112" s="84">
        <v>1</v>
      </c>
      <c r="AV112" s="68"/>
      <c r="AW112" s="68"/>
      <c r="AX112" s="68"/>
      <c r="AY112" s="84"/>
      <c r="AZ112" s="68"/>
      <c r="BA112" s="68"/>
      <c r="BB112" s="84"/>
      <c r="BC112" s="84"/>
      <c r="BD112" s="84"/>
      <c r="BE112" s="84"/>
      <c r="BF112" s="84"/>
      <c r="BG112" s="84"/>
      <c r="BH112" s="84"/>
      <c r="BI112" s="68"/>
      <c r="BJ112" s="68"/>
      <c r="BK112" s="68"/>
      <c r="BL112" s="68"/>
      <c r="BM112" s="84"/>
      <c r="BN112" s="68"/>
      <c r="BO112" s="68"/>
      <c r="BP112" s="68"/>
      <c r="BQ112" s="68"/>
      <c r="BR112" s="68"/>
    </row>
    <row r="113" spans="1:70" x14ac:dyDescent="0.25">
      <c r="A113" s="67">
        <v>1</v>
      </c>
      <c r="F113" s="5" t="s">
        <v>69</v>
      </c>
      <c r="G113" s="4" t="s">
        <v>1762</v>
      </c>
      <c r="H113" s="5" t="s">
        <v>1775</v>
      </c>
      <c r="I113" s="86" t="s">
        <v>786</v>
      </c>
      <c r="J113" s="86" t="s">
        <v>1774</v>
      </c>
      <c r="K113" s="86" t="s">
        <v>10</v>
      </c>
      <c r="L113" s="6">
        <v>25000</v>
      </c>
      <c r="M113" s="6">
        <v>250</v>
      </c>
      <c r="N113" s="6">
        <v>1250</v>
      </c>
      <c r="O113" s="86">
        <v>7</v>
      </c>
      <c r="P113" s="87">
        <f t="shared" si="7"/>
        <v>4</v>
      </c>
      <c r="Q113" s="84">
        <f t="shared" si="6"/>
        <v>3</v>
      </c>
      <c r="R113" s="87"/>
      <c r="S113" s="87"/>
      <c r="T113" s="109">
        <v>1</v>
      </c>
      <c r="U113" s="110"/>
      <c r="V113" s="110"/>
      <c r="W113" s="110"/>
      <c r="X113" s="86"/>
      <c r="Y113" s="86"/>
      <c r="Z113" s="87"/>
      <c r="AA113" s="86"/>
      <c r="AB113" s="86"/>
      <c r="AC113" s="86"/>
      <c r="AD113" s="86"/>
      <c r="AE113" s="86"/>
      <c r="AF113" s="87"/>
      <c r="AG113" s="87"/>
      <c r="AH113" s="87"/>
      <c r="AI113" s="87"/>
      <c r="AJ113" s="87"/>
      <c r="AK113" s="87"/>
      <c r="AL113" s="87">
        <v>1</v>
      </c>
      <c r="AM113" s="86"/>
      <c r="AN113" s="87">
        <v>1</v>
      </c>
      <c r="AO113" s="87"/>
      <c r="AP113" s="87"/>
      <c r="AQ113" s="86"/>
      <c r="AR113" s="87"/>
      <c r="AS113" s="87"/>
      <c r="AT113" s="87"/>
      <c r="AU113" s="87"/>
      <c r="AV113" s="86">
        <v>1</v>
      </c>
      <c r="AW113" s="86"/>
      <c r="AX113" s="86"/>
      <c r="AY113" s="87"/>
      <c r="AZ113" s="86"/>
      <c r="BA113" s="86"/>
      <c r="BB113" s="87"/>
      <c r="BC113" s="87"/>
      <c r="BD113" s="87"/>
      <c r="BE113" s="87"/>
      <c r="BF113" s="87"/>
      <c r="BG113" s="87"/>
      <c r="BH113" s="87"/>
      <c r="BI113" s="86"/>
      <c r="BJ113" s="86"/>
      <c r="BK113" s="86"/>
      <c r="BL113" s="86"/>
      <c r="BM113" s="87"/>
      <c r="BN113" s="68"/>
      <c r="BO113" s="68"/>
      <c r="BP113" s="68"/>
      <c r="BQ113" s="68"/>
      <c r="BR113" s="68"/>
    </row>
    <row r="114" spans="1:70" x14ac:dyDescent="0.25">
      <c r="A114" s="67">
        <v>1</v>
      </c>
      <c r="F114" s="5" t="s">
        <v>69</v>
      </c>
      <c r="G114" s="4" t="s">
        <v>1762</v>
      </c>
      <c r="H114" s="5" t="s">
        <v>159</v>
      </c>
      <c r="I114" s="86" t="s">
        <v>821</v>
      </c>
      <c r="J114" s="86" t="s">
        <v>1382</v>
      </c>
      <c r="K114" s="86" t="s">
        <v>14</v>
      </c>
      <c r="L114" s="6">
        <v>12000</v>
      </c>
      <c r="M114" s="6">
        <v>120</v>
      </c>
      <c r="N114" s="6">
        <v>600</v>
      </c>
      <c r="O114" s="86">
        <v>6</v>
      </c>
      <c r="P114" s="87">
        <f t="shared" si="7"/>
        <v>3</v>
      </c>
      <c r="Q114" s="84">
        <f t="shared" si="6"/>
        <v>3</v>
      </c>
      <c r="R114" s="87"/>
      <c r="S114" s="87"/>
      <c r="T114" s="109"/>
      <c r="U114" s="110"/>
      <c r="V114" s="110"/>
      <c r="W114" s="110"/>
      <c r="X114" s="86"/>
      <c r="Y114" s="86"/>
      <c r="Z114" s="87"/>
      <c r="AA114" s="86"/>
      <c r="AB114" s="86"/>
      <c r="AC114" s="86">
        <v>1</v>
      </c>
      <c r="AD114" s="86"/>
      <c r="AE114" s="86"/>
      <c r="AF114" s="87"/>
      <c r="AG114" s="87"/>
      <c r="AH114" s="87"/>
      <c r="AI114" s="87"/>
      <c r="AJ114" s="87"/>
      <c r="AK114" s="87"/>
      <c r="AL114" s="87">
        <v>1</v>
      </c>
      <c r="AM114" s="86"/>
      <c r="AN114" s="87">
        <v>1</v>
      </c>
      <c r="AO114" s="87"/>
      <c r="AP114" s="87"/>
      <c r="AQ114" s="86"/>
      <c r="AR114" s="87"/>
      <c r="AS114" s="87"/>
      <c r="AT114" s="87"/>
      <c r="AU114" s="87"/>
      <c r="AV114" s="86"/>
      <c r="AW114" s="86"/>
      <c r="AX114" s="86"/>
      <c r="AY114" s="87"/>
      <c r="AZ114" s="86"/>
      <c r="BA114" s="86"/>
      <c r="BB114" s="87"/>
      <c r="BC114" s="87"/>
      <c r="BD114" s="87"/>
      <c r="BE114" s="87"/>
      <c r="BF114" s="87"/>
      <c r="BG114" s="87"/>
      <c r="BH114" s="87"/>
      <c r="BI114" s="86"/>
      <c r="BJ114" s="86"/>
      <c r="BK114" s="86"/>
      <c r="BL114" s="86"/>
      <c r="BM114" s="87"/>
      <c r="BN114" s="68"/>
      <c r="BO114" s="68"/>
      <c r="BP114" s="68"/>
      <c r="BQ114" s="68"/>
      <c r="BR114" s="68"/>
    </row>
    <row r="115" spans="1:70" x14ac:dyDescent="0.25">
      <c r="A115" s="67">
        <v>1</v>
      </c>
      <c r="F115" s="5" t="s">
        <v>69</v>
      </c>
      <c r="G115" s="4" t="s">
        <v>1762</v>
      </c>
      <c r="H115" s="5" t="s">
        <v>160</v>
      </c>
      <c r="I115" s="86" t="s">
        <v>822</v>
      </c>
      <c r="J115" s="86" t="s">
        <v>1764</v>
      </c>
      <c r="K115" s="86" t="s">
        <v>14</v>
      </c>
      <c r="L115" s="6">
        <v>12000</v>
      </c>
      <c r="M115" s="6">
        <v>120</v>
      </c>
      <c r="N115" s="6">
        <v>600</v>
      </c>
      <c r="O115" s="86">
        <v>6</v>
      </c>
      <c r="P115" s="87">
        <f t="shared" si="7"/>
        <v>4</v>
      </c>
      <c r="Q115" s="84">
        <f t="shared" si="6"/>
        <v>2</v>
      </c>
      <c r="R115" s="87"/>
      <c r="S115" s="87"/>
      <c r="T115" s="109"/>
      <c r="U115" s="110"/>
      <c r="V115" s="110"/>
      <c r="W115" s="110"/>
      <c r="X115" s="86"/>
      <c r="Y115" s="86"/>
      <c r="Z115" s="87"/>
      <c r="AA115" s="86"/>
      <c r="AB115" s="86"/>
      <c r="AC115" s="86">
        <v>1</v>
      </c>
      <c r="AD115" s="86"/>
      <c r="AE115" s="86"/>
      <c r="AF115" s="87"/>
      <c r="AG115" s="87"/>
      <c r="AH115" s="87"/>
      <c r="AI115" s="87"/>
      <c r="AJ115" s="87"/>
      <c r="AK115" s="87">
        <v>1</v>
      </c>
      <c r="AL115" s="87"/>
      <c r="AM115" s="86"/>
      <c r="AN115" s="87"/>
      <c r="AO115" s="87"/>
      <c r="AP115" s="87"/>
      <c r="AQ115" s="86"/>
      <c r="AR115" s="87"/>
      <c r="AS115" s="87"/>
      <c r="AT115" s="87"/>
      <c r="AU115" s="87"/>
      <c r="AV115" s="86"/>
      <c r="AW115" s="86"/>
      <c r="AX115" s="86"/>
      <c r="AY115" s="87">
        <v>1</v>
      </c>
      <c r="AZ115" s="86"/>
      <c r="BA115" s="86"/>
      <c r="BB115" s="87"/>
      <c r="BC115" s="87"/>
      <c r="BD115" s="87"/>
      <c r="BE115" s="87"/>
      <c r="BF115" s="87">
        <v>1</v>
      </c>
      <c r="BG115" s="87"/>
      <c r="BH115" s="87"/>
      <c r="BI115" s="86"/>
      <c r="BJ115" s="86"/>
      <c r="BK115" s="86"/>
      <c r="BL115" s="86"/>
      <c r="BM115" s="87"/>
      <c r="BN115" s="68"/>
      <c r="BO115" s="68"/>
      <c r="BP115" s="68"/>
      <c r="BQ115" s="68"/>
      <c r="BR115" s="68"/>
    </row>
    <row r="116" spans="1:70" x14ac:dyDescent="0.25">
      <c r="A116" s="67">
        <v>1</v>
      </c>
      <c r="F116" s="5" t="s">
        <v>69</v>
      </c>
      <c r="G116" s="4" t="s">
        <v>1762</v>
      </c>
      <c r="H116" s="5" t="s">
        <v>161</v>
      </c>
      <c r="I116" s="86" t="s">
        <v>1769</v>
      </c>
      <c r="J116" s="86" t="s">
        <v>1368</v>
      </c>
      <c r="K116" s="86" t="s">
        <v>15</v>
      </c>
      <c r="L116" s="6">
        <v>50000</v>
      </c>
      <c r="M116" s="6">
        <v>500</v>
      </c>
      <c r="N116" s="6">
        <v>2500</v>
      </c>
      <c r="O116" s="86">
        <v>8</v>
      </c>
      <c r="P116" s="87">
        <f t="shared" si="7"/>
        <v>7</v>
      </c>
      <c r="Q116" s="84">
        <f t="shared" si="6"/>
        <v>1</v>
      </c>
      <c r="R116" s="87"/>
      <c r="S116" s="87"/>
      <c r="T116" s="109"/>
      <c r="U116" s="110">
        <v>1</v>
      </c>
      <c r="V116" s="110">
        <v>1</v>
      </c>
      <c r="W116" s="110"/>
      <c r="X116" s="86"/>
      <c r="Y116" s="86"/>
      <c r="Z116" s="87">
        <v>1</v>
      </c>
      <c r="AA116" s="86"/>
      <c r="AB116" s="86"/>
      <c r="AC116" s="86"/>
      <c r="AD116" s="86"/>
      <c r="AE116" s="86"/>
      <c r="AF116" s="87"/>
      <c r="AG116" s="87"/>
      <c r="AH116" s="87"/>
      <c r="AI116" s="87"/>
      <c r="AJ116" s="87"/>
      <c r="AK116" s="87"/>
      <c r="AL116" s="87"/>
      <c r="AM116" s="86"/>
      <c r="AN116" s="87">
        <v>1</v>
      </c>
      <c r="AO116" s="87"/>
      <c r="AP116" s="87"/>
      <c r="AQ116" s="86"/>
      <c r="AR116" s="87"/>
      <c r="AS116" s="87">
        <v>1</v>
      </c>
      <c r="AT116" s="87"/>
      <c r="AU116" s="87"/>
      <c r="AV116" s="86"/>
      <c r="AW116" s="86">
        <v>1</v>
      </c>
      <c r="AX116" s="86">
        <v>1</v>
      </c>
      <c r="AY116" s="87"/>
      <c r="AZ116" s="86"/>
      <c r="BA116" s="86"/>
      <c r="BB116" s="87"/>
      <c r="BC116" s="87"/>
      <c r="BD116" s="87"/>
      <c r="BE116" s="87"/>
      <c r="BF116" s="87"/>
      <c r="BG116" s="87"/>
      <c r="BH116" s="87"/>
      <c r="BI116" s="86"/>
      <c r="BJ116" s="86"/>
      <c r="BK116" s="86"/>
      <c r="BL116" s="86"/>
      <c r="BM116" s="87"/>
      <c r="BN116" s="68"/>
      <c r="BO116" s="68"/>
      <c r="BP116" s="68"/>
      <c r="BQ116" s="68"/>
      <c r="BR116" s="68"/>
    </row>
    <row r="117" spans="1:70" x14ac:dyDescent="0.25">
      <c r="A117" s="67">
        <v>1</v>
      </c>
      <c r="F117" s="5" t="s">
        <v>69</v>
      </c>
      <c r="G117" s="4" t="s">
        <v>1762</v>
      </c>
      <c r="H117" s="5" t="s">
        <v>162</v>
      </c>
      <c r="I117" s="86" t="s">
        <v>1765</v>
      </c>
      <c r="J117" s="86" t="s">
        <v>1375</v>
      </c>
      <c r="K117" s="86" t="s">
        <v>7</v>
      </c>
      <c r="L117" s="6">
        <v>5000</v>
      </c>
      <c r="M117" s="6">
        <v>50</v>
      </c>
      <c r="N117" s="6">
        <v>250</v>
      </c>
      <c r="O117" s="86">
        <v>5</v>
      </c>
      <c r="P117" s="87">
        <f t="shared" si="7"/>
        <v>3</v>
      </c>
      <c r="Q117" s="84">
        <f t="shared" si="6"/>
        <v>2</v>
      </c>
      <c r="R117" s="87"/>
      <c r="S117" s="87"/>
      <c r="T117" s="109"/>
      <c r="U117" s="110"/>
      <c r="V117" s="110"/>
      <c r="W117" s="110"/>
      <c r="X117" s="86"/>
      <c r="Y117" s="86"/>
      <c r="Z117" s="87"/>
      <c r="AA117" s="86">
        <v>1</v>
      </c>
      <c r="AB117" s="86"/>
      <c r="AC117" s="86">
        <v>1</v>
      </c>
      <c r="AD117" s="86"/>
      <c r="AE117" s="86"/>
      <c r="AF117" s="87"/>
      <c r="AG117" s="87"/>
      <c r="AH117" s="87"/>
      <c r="AI117" s="87"/>
      <c r="AJ117" s="87"/>
      <c r="AK117" s="87"/>
      <c r="AL117" s="87"/>
      <c r="AM117" s="86"/>
      <c r="AN117" s="87">
        <v>1</v>
      </c>
      <c r="AO117" s="87"/>
      <c r="AP117" s="87"/>
      <c r="AQ117" s="86"/>
      <c r="AR117" s="87"/>
      <c r="AS117" s="87"/>
      <c r="AT117" s="87"/>
      <c r="AU117" s="87"/>
      <c r="AV117" s="86"/>
      <c r="AW117" s="86"/>
      <c r="AX117" s="86"/>
      <c r="AY117" s="87"/>
      <c r="AZ117" s="86"/>
      <c r="BA117" s="86"/>
      <c r="BB117" s="87"/>
      <c r="BC117" s="87"/>
      <c r="BD117" s="87"/>
      <c r="BE117" s="87"/>
      <c r="BF117" s="87"/>
      <c r="BG117" s="87"/>
      <c r="BH117" s="87"/>
      <c r="BI117" s="86"/>
      <c r="BJ117" s="86"/>
      <c r="BK117" s="86"/>
      <c r="BL117" s="86"/>
      <c r="BM117" s="87"/>
      <c r="BN117" s="68"/>
      <c r="BO117" s="68"/>
      <c r="BP117" s="68"/>
      <c r="BQ117" s="68"/>
      <c r="BR117" s="68"/>
    </row>
    <row r="118" spans="1:70" x14ac:dyDescent="0.25">
      <c r="A118" s="67">
        <v>1</v>
      </c>
      <c r="F118" s="5" t="s">
        <v>69</v>
      </c>
      <c r="G118" s="4" t="s">
        <v>1762</v>
      </c>
      <c r="H118" s="5" t="s">
        <v>164</v>
      </c>
      <c r="I118" s="86" t="s">
        <v>825</v>
      </c>
      <c r="J118" s="86" t="s">
        <v>1771</v>
      </c>
      <c r="K118" s="86" t="s">
        <v>12</v>
      </c>
      <c r="L118" s="6">
        <v>2000</v>
      </c>
      <c r="M118" s="6">
        <v>20</v>
      </c>
      <c r="N118" s="6">
        <v>100</v>
      </c>
      <c r="O118" s="86">
        <v>4</v>
      </c>
      <c r="P118" s="87">
        <f t="shared" si="7"/>
        <v>2</v>
      </c>
      <c r="Q118" s="84">
        <f t="shared" si="6"/>
        <v>2</v>
      </c>
      <c r="R118" s="87"/>
      <c r="S118" s="87"/>
      <c r="T118" s="109"/>
      <c r="U118" s="110"/>
      <c r="V118" s="110"/>
      <c r="W118" s="110"/>
      <c r="X118" s="86"/>
      <c r="Y118" s="86"/>
      <c r="Z118" s="87"/>
      <c r="AA118" s="86">
        <v>1</v>
      </c>
      <c r="AB118" s="86"/>
      <c r="AC118" s="86"/>
      <c r="AD118" s="86"/>
      <c r="AE118" s="86"/>
      <c r="AF118" s="87"/>
      <c r="AG118" s="87"/>
      <c r="AH118" s="87"/>
      <c r="AI118" s="87"/>
      <c r="AJ118" s="87"/>
      <c r="AK118" s="87"/>
      <c r="AL118" s="87"/>
      <c r="AM118" s="86"/>
      <c r="AN118" s="87">
        <v>1</v>
      </c>
      <c r="AO118" s="87"/>
      <c r="AP118" s="87"/>
      <c r="AQ118" s="86"/>
      <c r="AR118" s="87"/>
      <c r="AS118" s="87"/>
      <c r="AT118" s="87"/>
      <c r="AU118" s="87"/>
      <c r="AV118" s="86"/>
      <c r="AW118" s="86"/>
      <c r="AX118" s="86"/>
      <c r="AY118" s="87"/>
      <c r="AZ118" s="86"/>
      <c r="BA118" s="86"/>
      <c r="BB118" s="87"/>
      <c r="BC118" s="87"/>
      <c r="BD118" s="87"/>
      <c r="BE118" s="87"/>
      <c r="BF118" s="87"/>
      <c r="BG118" s="87"/>
      <c r="BH118" s="87"/>
      <c r="BI118" s="86"/>
      <c r="BJ118" s="86"/>
      <c r="BK118" s="86"/>
      <c r="BL118" s="86"/>
      <c r="BM118" s="87"/>
      <c r="BN118" s="68"/>
      <c r="BO118" s="68"/>
      <c r="BP118" s="68"/>
      <c r="BQ118" s="68"/>
      <c r="BR118" s="68"/>
    </row>
    <row r="119" spans="1:70" x14ac:dyDescent="0.25">
      <c r="A119" s="67">
        <v>1</v>
      </c>
      <c r="F119" s="5" t="s">
        <v>69</v>
      </c>
      <c r="G119" s="4" t="s">
        <v>1762</v>
      </c>
      <c r="H119" s="5" t="s">
        <v>163</v>
      </c>
      <c r="I119" s="86" t="s">
        <v>823</v>
      </c>
      <c r="J119" s="86" t="s">
        <v>1373</v>
      </c>
      <c r="K119" s="86" t="s">
        <v>12</v>
      </c>
      <c r="L119" s="6">
        <v>2000</v>
      </c>
      <c r="M119" s="6">
        <v>20</v>
      </c>
      <c r="N119" s="6">
        <v>100</v>
      </c>
      <c r="O119" s="86">
        <v>4</v>
      </c>
      <c r="P119" s="87">
        <f t="shared" si="7"/>
        <v>4</v>
      </c>
      <c r="Q119" s="84">
        <f>O119-P119</f>
        <v>0</v>
      </c>
      <c r="R119" s="87"/>
      <c r="S119" s="87"/>
      <c r="T119" s="109"/>
      <c r="U119" s="110"/>
      <c r="V119" s="110"/>
      <c r="W119" s="110"/>
      <c r="X119" s="86"/>
      <c r="Y119" s="86"/>
      <c r="Z119" s="87"/>
      <c r="AA119" s="86"/>
      <c r="AB119" s="86"/>
      <c r="AC119" s="86"/>
      <c r="AD119" s="86"/>
      <c r="AE119" s="86"/>
      <c r="AF119" s="87"/>
      <c r="AG119" s="87"/>
      <c r="AH119" s="87"/>
      <c r="AI119" s="87"/>
      <c r="AJ119" s="87"/>
      <c r="AK119" s="87"/>
      <c r="AL119" s="87"/>
      <c r="AM119" s="86"/>
      <c r="AN119" s="87"/>
      <c r="AO119" s="87"/>
      <c r="AP119" s="87"/>
      <c r="AQ119" s="86"/>
      <c r="AR119" s="87"/>
      <c r="AS119" s="87"/>
      <c r="AT119" s="87"/>
      <c r="AU119" s="87"/>
      <c r="AV119" s="86">
        <v>1</v>
      </c>
      <c r="AW119" s="86">
        <v>1</v>
      </c>
      <c r="AX119" s="86"/>
      <c r="AY119" s="87"/>
      <c r="AZ119" s="86">
        <v>1</v>
      </c>
      <c r="BA119" s="86"/>
      <c r="BB119" s="87"/>
      <c r="BC119" s="87"/>
      <c r="BD119" s="87"/>
      <c r="BE119" s="87"/>
      <c r="BF119" s="87"/>
      <c r="BG119" s="87"/>
      <c r="BH119" s="87"/>
      <c r="BI119" s="86"/>
      <c r="BJ119" s="86">
        <v>1</v>
      </c>
      <c r="BK119" s="86"/>
      <c r="BL119" s="86"/>
      <c r="BM119" s="87"/>
      <c r="BN119" s="68"/>
      <c r="BO119" s="68"/>
      <c r="BP119" s="68"/>
      <c r="BQ119" s="68"/>
      <c r="BR119" s="68"/>
    </row>
    <row r="120" spans="1:70" x14ac:dyDescent="0.25">
      <c r="A120" s="67">
        <v>1</v>
      </c>
      <c r="F120" s="5" t="s">
        <v>69</v>
      </c>
      <c r="G120" s="4" t="s">
        <v>1762</v>
      </c>
      <c r="H120" s="5" t="s">
        <v>165</v>
      </c>
      <c r="I120" s="86" t="s">
        <v>1770</v>
      </c>
      <c r="J120" s="86" t="s">
        <v>1772</v>
      </c>
      <c r="K120" s="86" t="s">
        <v>7</v>
      </c>
      <c r="L120" s="6">
        <v>5000</v>
      </c>
      <c r="M120" s="6">
        <v>50</v>
      </c>
      <c r="N120" s="6">
        <v>250</v>
      </c>
      <c r="O120" s="86">
        <v>5</v>
      </c>
      <c r="P120" s="87">
        <f t="shared" si="7"/>
        <v>3</v>
      </c>
      <c r="Q120" s="84">
        <f t="shared" si="6"/>
        <v>2</v>
      </c>
      <c r="R120" s="87"/>
      <c r="S120" s="87"/>
      <c r="T120" s="109"/>
      <c r="U120" s="110"/>
      <c r="V120" s="110"/>
      <c r="W120" s="110"/>
      <c r="X120" s="86"/>
      <c r="Y120" s="86"/>
      <c r="Z120" s="87"/>
      <c r="AA120" s="86"/>
      <c r="AB120" s="86">
        <v>1</v>
      </c>
      <c r="AC120" s="86">
        <v>1</v>
      </c>
      <c r="AD120" s="86"/>
      <c r="AE120" s="86"/>
      <c r="AF120" s="87">
        <v>1</v>
      </c>
      <c r="AG120" s="87"/>
      <c r="AH120" s="87"/>
      <c r="AI120" s="87"/>
      <c r="AJ120" s="87"/>
      <c r="AK120" s="87"/>
      <c r="AL120" s="87"/>
      <c r="AM120" s="86"/>
      <c r="AN120" s="87"/>
      <c r="AO120" s="87"/>
      <c r="AP120" s="87"/>
      <c r="AQ120" s="86"/>
      <c r="AR120" s="87"/>
      <c r="AS120" s="87"/>
      <c r="AT120" s="87"/>
      <c r="AU120" s="87"/>
      <c r="AV120" s="86"/>
      <c r="AW120" s="86"/>
      <c r="AX120" s="86"/>
      <c r="AY120" s="87"/>
      <c r="AZ120" s="86"/>
      <c r="BA120" s="86"/>
      <c r="BB120" s="87"/>
      <c r="BC120" s="87"/>
      <c r="BD120" s="87"/>
      <c r="BE120" s="87"/>
      <c r="BF120" s="87"/>
      <c r="BG120" s="87"/>
      <c r="BH120" s="87"/>
      <c r="BI120" s="86"/>
      <c r="BJ120" s="86"/>
      <c r="BK120" s="86"/>
      <c r="BL120" s="86"/>
      <c r="BM120" s="87"/>
      <c r="BN120" s="68"/>
      <c r="BO120" s="68"/>
      <c r="BP120" s="68"/>
      <c r="BQ120" s="68"/>
      <c r="BR120" s="68"/>
    </row>
    <row r="121" spans="1:70" x14ac:dyDescent="0.25">
      <c r="A121" s="67">
        <v>1</v>
      </c>
      <c r="F121" s="5" t="s">
        <v>69</v>
      </c>
      <c r="G121" s="4" t="s">
        <v>1762</v>
      </c>
      <c r="H121" s="5" t="s">
        <v>166</v>
      </c>
      <c r="I121" s="86" t="s">
        <v>1773</v>
      </c>
      <c r="J121" s="86" t="s">
        <v>1768</v>
      </c>
      <c r="K121" s="86" t="s">
        <v>14</v>
      </c>
      <c r="L121" s="6">
        <v>12000</v>
      </c>
      <c r="M121" s="6">
        <v>120</v>
      </c>
      <c r="N121" s="6">
        <v>600</v>
      </c>
      <c r="O121" s="86">
        <v>6</v>
      </c>
      <c r="P121" s="87">
        <f t="shared" si="7"/>
        <v>5</v>
      </c>
      <c r="Q121" s="84">
        <f t="shared" si="6"/>
        <v>1</v>
      </c>
      <c r="R121" s="87"/>
      <c r="S121" s="87"/>
      <c r="T121" s="109"/>
      <c r="U121" s="110">
        <v>1</v>
      </c>
      <c r="V121" s="110"/>
      <c r="W121" s="110"/>
      <c r="X121" s="86"/>
      <c r="Y121" s="86"/>
      <c r="Z121" s="87">
        <v>1</v>
      </c>
      <c r="AA121" s="86"/>
      <c r="AB121" s="86">
        <v>1</v>
      </c>
      <c r="AC121" s="86">
        <v>1</v>
      </c>
      <c r="AD121" s="86"/>
      <c r="AE121" s="86"/>
      <c r="AF121" s="87"/>
      <c r="AG121" s="87"/>
      <c r="AH121" s="87">
        <v>1</v>
      </c>
      <c r="AI121" s="87"/>
      <c r="AJ121" s="87"/>
      <c r="AK121" s="87"/>
      <c r="AL121" s="87"/>
      <c r="AM121" s="86"/>
      <c r="AN121" s="87"/>
      <c r="AO121" s="87"/>
      <c r="AP121" s="87"/>
      <c r="AQ121" s="86"/>
      <c r="AR121" s="87"/>
      <c r="AS121" s="87"/>
      <c r="AT121" s="87"/>
      <c r="AU121" s="87"/>
      <c r="AV121" s="86"/>
      <c r="AW121" s="86"/>
      <c r="AX121" s="86"/>
      <c r="AY121" s="87"/>
      <c r="AZ121" s="86"/>
      <c r="BA121" s="86"/>
      <c r="BB121" s="87"/>
      <c r="BC121" s="87"/>
      <c r="BD121" s="87"/>
      <c r="BE121" s="87"/>
      <c r="BF121" s="87"/>
      <c r="BG121" s="87"/>
      <c r="BH121" s="87"/>
      <c r="BI121" s="86"/>
      <c r="BJ121" s="86"/>
      <c r="BK121" s="86"/>
      <c r="BL121" s="86"/>
      <c r="BM121" s="87"/>
      <c r="BN121" s="68"/>
      <c r="BO121" s="68"/>
      <c r="BP121" s="68"/>
      <c r="BQ121" s="68"/>
      <c r="BR121" s="68"/>
    </row>
    <row r="122" spans="1:70" x14ac:dyDescent="0.25">
      <c r="A122" s="67">
        <v>1</v>
      </c>
      <c r="F122" s="5" t="s">
        <v>69</v>
      </c>
      <c r="G122" s="4" t="s">
        <v>1762</v>
      </c>
      <c r="H122" s="5" t="s">
        <v>891</v>
      </c>
      <c r="I122" s="86" t="s">
        <v>824</v>
      </c>
      <c r="J122" s="86" t="s">
        <v>1372</v>
      </c>
      <c r="K122" s="86" t="s">
        <v>10</v>
      </c>
      <c r="L122" s="6">
        <v>25000</v>
      </c>
      <c r="M122" s="6">
        <v>250</v>
      </c>
      <c r="N122" s="6">
        <v>1250</v>
      </c>
      <c r="O122" s="86">
        <v>7</v>
      </c>
      <c r="P122" s="87">
        <f t="shared" si="7"/>
        <v>6</v>
      </c>
      <c r="Q122" s="84">
        <f t="shared" si="6"/>
        <v>1</v>
      </c>
      <c r="R122" s="87"/>
      <c r="S122" s="87"/>
      <c r="T122" s="109">
        <v>1</v>
      </c>
      <c r="U122" s="110"/>
      <c r="V122" s="110"/>
      <c r="W122" s="110"/>
      <c r="X122" s="86">
        <v>1</v>
      </c>
      <c r="Y122" s="86"/>
      <c r="Z122" s="87"/>
      <c r="AA122" s="86"/>
      <c r="AB122" s="86"/>
      <c r="AC122" s="86"/>
      <c r="AD122" s="86"/>
      <c r="AE122" s="86"/>
      <c r="AF122" s="87"/>
      <c r="AG122" s="87"/>
      <c r="AH122" s="87"/>
      <c r="AI122" s="87"/>
      <c r="AJ122" s="87"/>
      <c r="AK122" s="87"/>
      <c r="AL122" s="87">
        <v>1</v>
      </c>
      <c r="AM122" s="86"/>
      <c r="AN122" s="87"/>
      <c r="AO122" s="87">
        <v>1</v>
      </c>
      <c r="AP122" s="87"/>
      <c r="AQ122" s="86"/>
      <c r="AR122" s="87"/>
      <c r="AS122" s="87"/>
      <c r="AT122" s="87"/>
      <c r="AU122" s="87"/>
      <c r="AV122" s="86"/>
      <c r="AW122" s="86"/>
      <c r="AX122" s="86"/>
      <c r="AY122" s="87">
        <v>1</v>
      </c>
      <c r="AZ122" s="86"/>
      <c r="BA122" s="86"/>
      <c r="BB122" s="87"/>
      <c r="BC122" s="87"/>
      <c r="BD122" s="87"/>
      <c r="BE122" s="87"/>
      <c r="BF122" s="87">
        <v>1</v>
      </c>
      <c r="BG122" s="87"/>
      <c r="BH122" s="87"/>
      <c r="BI122" s="86"/>
      <c r="BJ122" s="86"/>
      <c r="BK122" s="86"/>
      <c r="BL122" s="86"/>
      <c r="BM122" s="87"/>
      <c r="BN122" s="68"/>
      <c r="BO122" s="68"/>
      <c r="BP122" s="68"/>
      <c r="BQ122" s="68"/>
      <c r="BR122" s="68"/>
    </row>
    <row r="123" spans="1:70" x14ac:dyDescent="0.25">
      <c r="A123" s="67">
        <v>1</v>
      </c>
      <c r="F123" s="5" t="s">
        <v>69</v>
      </c>
      <c r="G123" s="4" t="s">
        <v>1762</v>
      </c>
      <c r="H123" s="5" t="s">
        <v>167</v>
      </c>
      <c r="I123" s="86" t="s">
        <v>1767</v>
      </c>
      <c r="J123" s="86" t="s">
        <v>1383</v>
      </c>
      <c r="K123" s="86" t="s">
        <v>7</v>
      </c>
      <c r="L123" s="6">
        <v>5000</v>
      </c>
      <c r="M123" s="6">
        <v>50</v>
      </c>
      <c r="N123" s="6">
        <v>250</v>
      </c>
      <c r="O123" s="86">
        <v>5</v>
      </c>
      <c r="P123" s="87">
        <f t="shared" si="7"/>
        <v>3</v>
      </c>
      <c r="Q123" s="84">
        <f t="shared" si="6"/>
        <v>2</v>
      </c>
      <c r="R123" s="87"/>
      <c r="S123" s="87"/>
      <c r="T123" s="109"/>
      <c r="U123" s="110"/>
      <c r="V123" s="110"/>
      <c r="W123" s="110"/>
      <c r="X123" s="86"/>
      <c r="Y123" s="86"/>
      <c r="Z123" s="87"/>
      <c r="AA123" s="86"/>
      <c r="AB123" s="86"/>
      <c r="AC123" s="86"/>
      <c r="AD123" s="86"/>
      <c r="AE123" s="86"/>
      <c r="AF123" s="87"/>
      <c r="AG123" s="87"/>
      <c r="AH123" s="87">
        <v>1</v>
      </c>
      <c r="AI123" s="87"/>
      <c r="AJ123" s="87"/>
      <c r="AK123" s="87"/>
      <c r="AL123" s="87"/>
      <c r="AM123" s="86"/>
      <c r="AN123" s="87">
        <v>1</v>
      </c>
      <c r="AO123" s="87"/>
      <c r="AP123" s="87"/>
      <c r="AQ123" s="86"/>
      <c r="AR123" s="87"/>
      <c r="AS123" s="87"/>
      <c r="AT123" s="87"/>
      <c r="AU123" s="87"/>
      <c r="AV123" s="86"/>
      <c r="AW123" s="86">
        <v>1</v>
      </c>
      <c r="AX123" s="86"/>
      <c r="AY123" s="87"/>
      <c r="AZ123" s="86"/>
      <c r="BA123" s="86"/>
      <c r="BB123" s="87"/>
      <c r="BC123" s="87"/>
      <c r="BD123" s="87"/>
      <c r="BE123" s="87"/>
      <c r="BF123" s="87"/>
      <c r="BG123" s="87"/>
      <c r="BH123" s="87"/>
      <c r="BI123" s="86"/>
      <c r="BJ123" s="86"/>
      <c r="BK123" s="86"/>
      <c r="BL123" s="86"/>
      <c r="BM123" s="87"/>
      <c r="BN123" s="68"/>
      <c r="BO123" s="68"/>
      <c r="BP123" s="68"/>
      <c r="BQ123" s="68"/>
      <c r="BR123" s="68"/>
    </row>
    <row r="124" spans="1:70" x14ac:dyDescent="0.25">
      <c r="A124" s="67">
        <v>1</v>
      </c>
      <c r="F124" s="5" t="s">
        <v>69</v>
      </c>
      <c r="G124" s="4" t="s">
        <v>65</v>
      </c>
      <c r="H124" s="5" t="s">
        <v>2665</v>
      </c>
      <c r="I124" s="86" t="s">
        <v>1766</v>
      </c>
      <c r="J124" s="86" t="s">
        <v>1385</v>
      </c>
      <c r="K124" s="86" t="s">
        <v>14</v>
      </c>
      <c r="L124" s="6">
        <v>12000</v>
      </c>
      <c r="M124" s="6">
        <v>120</v>
      </c>
      <c r="N124" s="6">
        <v>600</v>
      </c>
      <c r="O124" s="86">
        <v>6</v>
      </c>
      <c r="P124" s="87">
        <f t="shared" ref="P124:P156" si="8">SUM(R124:BM124)</f>
        <v>5</v>
      </c>
      <c r="Q124" s="84">
        <f t="shared" si="6"/>
        <v>1</v>
      </c>
      <c r="R124" s="87"/>
      <c r="S124" s="87"/>
      <c r="T124" s="109"/>
      <c r="U124" s="110">
        <v>1</v>
      </c>
      <c r="V124" s="110">
        <v>1</v>
      </c>
      <c r="W124" s="110"/>
      <c r="X124" s="86"/>
      <c r="Y124" s="86"/>
      <c r="Z124" s="87"/>
      <c r="AA124" s="86"/>
      <c r="AB124" s="86"/>
      <c r="AC124" s="86"/>
      <c r="AD124" s="86"/>
      <c r="AE124" s="86"/>
      <c r="AF124" s="87"/>
      <c r="AG124" s="87"/>
      <c r="AH124" s="87"/>
      <c r="AI124" s="87"/>
      <c r="AJ124" s="87"/>
      <c r="AK124" s="87"/>
      <c r="AL124" s="87">
        <v>1</v>
      </c>
      <c r="AM124" s="86"/>
      <c r="AN124" s="87">
        <v>1</v>
      </c>
      <c r="AO124" s="87"/>
      <c r="AP124" s="87"/>
      <c r="AQ124" s="86"/>
      <c r="AR124" s="87"/>
      <c r="AS124" s="87"/>
      <c r="AT124" s="87">
        <v>1</v>
      </c>
      <c r="AU124" s="87"/>
      <c r="AV124" s="86"/>
      <c r="AW124" s="86"/>
      <c r="AX124" s="86"/>
      <c r="AY124" s="87"/>
      <c r="AZ124" s="86"/>
      <c r="BA124" s="86"/>
      <c r="BB124" s="87"/>
      <c r="BC124" s="87"/>
      <c r="BD124" s="87"/>
      <c r="BE124" s="87"/>
      <c r="BF124" s="87"/>
      <c r="BG124" s="87"/>
      <c r="BH124" s="87"/>
      <c r="BI124" s="86"/>
      <c r="BJ124" s="86"/>
      <c r="BK124" s="86"/>
      <c r="BL124" s="86"/>
      <c r="BM124" s="87"/>
      <c r="BN124" s="68"/>
      <c r="BO124" s="68"/>
      <c r="BP124" s="68"/>
      <c r="BQ124" s="68"/>
      <c r="BR124" s="68"/>
    </row>
    <row r="125" spans="1:70" x14ac:dyDescent="0.25">
      <c r="A125" s="67">
        <v>1</v>
      </c>
      <c r="F125" t="s">
        <v>52</v>
      </c>
      <c r="G125" s="2" t="s">
        <v>47</v>
      </c>
      <c r="H125" t="s">
        <v>48</v>
      </c>
      <c r="I125" s="68" t="s">
        <v>2330</v>
      </c>
      <c r="J125" s="68" t="s">
        <v>1373</v>
      </c>
      <c r="K125" s="68" t="s">
        <v>14</v>
      </c>
      <c r="L125" s="3">
        <v>12000</v>
      </c>
      <c r="M125" s="3">
        <v>120</v>
      </c>
      <c r="N125" s="3">
        <v>600</v>
      </c>
      <c r="O125" s="68">
        <v>6</v>
      </c>
      <c r="P125" s="84">
        <f t="shared" si="8"/>
        <v>4</v>
      </c>
      <c r="Q125" s="84">
        <f t="shared" si="6"/>
        <v>2</v>
      </c>
      <c r="R125" s="87"/>
      <c r="S125" s="87"/>
      <c r="T125" s="107"/>
      <c r="U125" s="108">
        <v>1</v>
      </c>
      <c r="V125" s="108"/>
      <c r="W125" s="108"/>
      <c r="X125" s="68"/>
      <c r="Y125" s="68"/>
      <c r="Z125" s="84">
        <v>1</v>
      </c>
      <c r="AA125" s="68">
        <v>1</v>
      </c>
      <c r="AB125" s="68"/>
      <c r="AC125" s="68"/>
      <c r="AD125" s="68"/>
      <c r="AE125" s="68"/>
      <c r="AF125" s="84"/>
      <c r="AG125" s="84"/>
      <c r="AH125" s="84"/>
      <c r="AI125" s="84"/>
      <c r="AJ125" s="84"/>
      <c r="AK125" s="84"/>
      <c r="AL125" s="84"/>
      <c r="AM125" s="68"/>
      <c r="AN125" s="84"/>
      <c r="AO125" s="84"/>
      <c r="AP125" s="84"/>
      <c r="AQ125" s="68"/>
      <c r="AR125" s="84"/>
      <c r="AS125" s="84"/>
      <c r="AT125" s="84"/>
      <c r="AU125" s="84"/>
      <c r="AV125" s="68"/>
      <c r="AW125" s="68"/>
      <c r="AX125" s="68"/>
      <c r="AY125" s="84"/>
      <c r="AZ125" s="68">
        <v>1</v>
      </c>
      <c r="BA125" s="68"/>
      <c r="BB125" s="84"/>
      <c r="BC125" s="84"/>
      <c r="BD125" s="84"/>
      <c r="BE125" s="84"/>
      <c r="BF125" s="84"/>
      <c r="BG125" s="84"/>
      <c r="BH125" s="84"/>
      <c r="BI125" s="68"/>
      <c r="BJ125" s="68"/>
      <c r="BK125" s="68"/>
      <c r="BL125" s="68"/>
      <c r="BM125" s="84"/>
      <c r="BN125" s="68"/>
      <c r="BO125" s="68"/>
      <c r="BP125" s="68"/>
      <c r="BQ125" s="68"/>
      <c r="BR125" s="68"/>
    </row>
    <row r="126" spans="1:70" x14ac:dyDescent="0.25">
      <c r="A126" s="67">
        <v>1</v>
      </c>
      <c r="F126" t="s">
        <v>52</v>
      </c>
      <c r="G126" s="2" t="s">
        <v>47</v>
      </c>
      <c r="H126" t="s">
        <v>49</v>
      </c>
      <c r="I126" s="68" t="s">
        <v>2331</v>
      </c>
      <c r="J126" s="68" t="s">
        <v>1795</v>
      </c>
      <c r="K126" s="68" t="s">
        <v>15</v>
      </c>
      <c r="L126" s="3">
        <v>50000</v>
      </c>
      <c r="M126" s="3">
        <v>500</v>
      </c>
      <c r="N126" s="3">
        <v>2500</v>
      </c>
      <c r="O126" s="68">
        <v>8</v>
      </c>
      <c r="P126" s="84">
        <f t="shared" si="8"/>
        <v>5</v>
      </c>
      <c r="Q126" s="84">
        <f t="shared" si="6"/>
        <v>3</v>
      </c>
      <c r="R126" s="87"/>
      <c r="S126" s="87"/>
      <c r="T126" s="107">
        <v>1</v>
      </c>
      <c r="U126" s="108"/>
      <c r="V126" s="108">
        <v>1</v>
      </c>
      <c r="W126" s="108">
        <v>1</v>
      </c>
      <c r="X126" s="68"/>
      <c r="Y126" s="68"/>
      <c r="Z126" s="84"/>
      <c r="AA126" s="68"/>
      <c r="AB126" s="68"/>
      <c r="AC126" s="68"/>
      <c r="AD126" s="68"/>
      <c r="AE126" s="68"/>
      <c r="AF126" s="84"/>
      <c r="AG126" s="84"/>
      <c r="AH126" s="84">
        <v>1</v>
      </c>
      <c r="AI126" s="84"/>
      <c r="AJ126" s="84"/>
      <c r="AK126" s="84"/>
      <c r="AL126" s="84"/>
      <c r="AM126" s="68"/>
      <c r="AN126" s="84"/>
      <c r="AO126" s="84"/>
      <c r="AP126" s="84"/>
      <c r="AQ126" s="68"/>
      <c r="AR126" s="84"/>
      <c r="AS126" s="84"/>
      <c r="AT126" s="84"/>
      <c r="AU126" s="84"/>
      <c r="AV126" s="68"/>
      <c r="AW126" s="68"/>
      <c r="AX126" s="68"/>
      <c r="AY126" s="84"/>
      <c r="AZ126" s="68"/>
      <c r="BA126" s="68"/>
      <c r="BB126" s="84"/>
      <c r="BC126" s="84">
        <v>1</v>
      </c>
      <c r="BD126" s="84"/>
      <c r="BE126" s="84"/>
      <c r="BF126" s="84"/>
      <c r="BG126" s="84"/>
      <c r="BH126" s="84"/>
      <c r="BI126" s="68"/>
      <c r="BJ126" s="68"/>
      <c r="BK126" s="68"/>
      <c r="BL126" s="68"/>
      <c r="BM126" s="84"/>
      <c r="BN126" s="68"/>
      <c r="BO126" s="68"/>
      <c r="BP126" s="68"/>
      <c r="BQ126" s="68"/>
      <c r="BR126" s="68"/>
    </row>
    <row r="127" spans="1:70" x14ac:dyDescent="0.25">
      <c r="A127" s="67">
        <v>1</v>
      </c>
      <c r="F127" t="s">
        <v>52</v>
      </c>
      <c r="G127" s="2" t="s">
        <v>47</v>
      </c>
      <c r="H127" t="s">
        <v>50</v>
      </c>
      <c r="I127" s="68" t="s">
        <v>2332</v>
      </c>
      <c r="J127" s="68" t="s">
        <v>1800</v>
      </c>
      <c r="K127" s="68" t="s">
        <v>14</v>
      </c>
      <c r="L127" s="3">
        <v>12000</v>
      </c>
      <c r="M127" s="3">
        <v>120</v>
      </c>
      <c r="N127" s="3">
        <v>600</v>
      </c>
      <c r="O127" s="68">
        <v>6</v>
      </c>
      <c r="P127" s="84">
        <f t="shared" si="8"/>
        <v>3</v>
      </c>
      <c r="Q127" s="84">
        <f t="shared" si="6"/>
        <v>3</v>
      </c>
      <c r="R127" s="87"/>
      <c r="S127" s="87"/>
      <c r="T127" s="107"/>
      <c r="U127" s="108"/>
      <c r="V127" s="108"/>
      <c r="W127" s="108"/>
      <c r="X127" s="68"/>
      <c r="Y127" s="68"/>
      <c r="Z127" s="84"/>
      <c r="AA127" s="68"/>
      <c r="AB127" s="68"/>
      <c r="AC127" s="68"/>
      <c r="AD127" s="68"/>
      <c r="AE127" s="68"/>
      <c r="AF127" s="84">
        <v>1</v>
      </c>
      <c r="AG127" s="84"/>
      <c r="AH127" s="84">
        <v>1</v>
      </c>
      <c r="AI127" s="84"/>
      <c r="AJ127" s="84"/>
      <c r="AK127" s="84"/>
      <c r="AL127" s="84"/>
      <c r="AM127" s="68"/>
      <c r="AN127" s="84"/>
      <c r="AO127" s="84">
        <v>1</v>
      </c>
      <c r="AP127" s="84"/>
      <c r="AQ127" s="68"/>
      <c r="AR127" s="84"/>
      <c r="AS127" s="84"/>
      <c r="AT127" s="84"/>
      <c r="AU127" s="84"/>
      <c r="AV127" s="68"/>
      <c r="AW127" s="68"/>
      <c r="AX127" s="68"/>
      <c r="AY127" s="84"/>
      <c r="AZ127" s="68"/>
      <c r="BA127" s="68"/>
      <c r="BB127" s="84"/>
      <c r="BC127" s="84"/>
      <c r="BD127" s="84"/>
      <c r="BE127" s="84"/>
      <c r="BF127" s="84"/>
      <c r="BG127" s="84"/>
      <c r="BH127" s="84"/>
      <c r="BI127" s="68"/>
      <c r="BJ127" s="68"/>
      <c r="BK127" s="68"/>
      <c r="BL127" s="68"/>
      <c r="BM127" s="84"/>
      <c r="BN127" s="68"/>
      <c r="BO127" s="68"/>
      <c r="BP127" s="68"/>
      <c r="BQ127" s="68"/>
      <c r="BR127" s="68"/>
    </row>
    <row r="128" spans="1:70" x14ac:dyDescent="0.25">
      <c r="A128" s="67">
        <v>1</v>
      </c>
      <c r="F128" t="s">
        <v>52</v>
      </c>
      <c r="G128" s="2" t="s">
        <v>47</v>
      </c>
      <c r="H128" t="s">
        <v>51</v>
      </c>
      <c r="I128" s="68" t="s">
        <v>2333</v>
      </c>
      <c r="J128" s="68" t="s">
        <v>1379</v>
      </c>
      <c r="K128" s="68" t="s">
        <v>10</v>
      </c>
      <c r="L128" s="3">
        <v>25000</v>
      </c>
      <c r="M128" s="3">
        <v>250</v>
      </c>
      <c r="N128" s="3">
        <v>1250</v>
      </c>
      <c r="O128" s="68">
        <v>7</v>
      </c>
      <c r="P128" s="84">
        <f t="shared" si="8"/>
        <v>5</v>
      </c>
      <c r="Q128" s="84">
        <f t="shared" si="6"/>
        <v>2</v>
      </c>
      <c r="R128" s="87"/>
      <c r="S128" s="87"/>
      <c r="T128" s="107"/>
      <c r="U128" s="108"/>
      <c r="V128" s="108"/>
      <c r="W128" s="108"/>
      <c r="X128" s="68"/>
      <c r="Y128" s="68"/>
      <c r="Z128" s="84"/>
      <c r="AA128" s="68"/>
      <c r="AB128" s="68"/>
      <c r="AC128" s="68"/>
      <c r="AD128" s="68"/>
      <c r="AE128" s="68"/>
      <c r="AF128" s="84"/>
      <c r="AG128" s="84"/>
      <c r="AH128" s="84"/>
      <c r="AI128" s="84"/>
      <c r="AJ128" s="84"/>
      <c r="AK128" s="84"/>
      <c r="AL128" s="84">
        <v>1</v>
      </c>
      <c r="AM128" s="68"/>
      <c r="AN128" s="84"/>
      <c r="AO128" s="84">
        <v>1</v>
      </c>
      <c r="AP128" s="84"/>
      <c r="AQ128" s="68"/>
      <c r="AR128" s="84"/>
      <c r="AS128" s="84">
        <v>1</v>
      </c>
      <c r="AT128" s="84"/>
      <c r="AU128" s="84"/>
      <c r="AV128" s="68"/>
      <c r="AW128" s="68">
        <v>1</v>
      </c>
      <c r="AX128" s="68"/>
      <c r="AY128" s="84"/>
      <c r="AZ128" s="68"/>
      <c r="BA128" s="68"/>
      <c r="BB128" s="84"/>
      <c r="BC128" s="84"/>
      <c r="BD128" s="84"/>
      <c r="BE128" s="84"/>
      <c r="BF128" s="84"/>
      <c r="BG128" s="84"/>
      <c r="BH128" s="84"/>
      <c r="BI128" s="68">
        <v>1</v>
      </c>
      <c r="BJ128" s="68"/>
      <c r="BK128" s="68"/>
      <c r="BL128" s="68"/>
      <c r="BM128" s="84"/>
      <c r="BN128" s="68"/>
      <c r="BO128" s="68"/>
      <c r="BP128" s="68"/>
      <c r="BQ128" s="68"/>
      <c r="BR128" s="68"/>
    </row>
    <row r="129" spans="1:70" x14ac:dyDescent="0.25">
      <c r="A129" s="67">
        <v>1</v>
      </c>
      <c r="F129" s="5" t="s">
        <v>52</v>
      </c>
      <c r="G129" s="4" t="s">
        <v>1886</v>
      </c>
      <c r="H129" s="5" t="s">
        <v>60</v>
      </c>
      <c r="I129" s="86" t="s">
        <v>2334</v>
      </c>
      <c r="J129" s="86" t="s">
        <v>1385</v>
      </c>
      <c r="K129" s="86" t="s">
        <v>10</v>
      </c>
      <c r="L129" s="6">
        <v>25000</v>
      </c>
      <c r="M129" s="6">
        <v>250</v>
      </c>
      <c r="N129" s="6">
        <v>1250</v>
      </c>
      <c r="O129" s="86">
        <v>7</v>
      </c>
      <c r="P129" s="87">
        <f t="shared" si="8"/>
        <v>6</v>
      </c>
      <c r="Q129" s="84">
        <f>O129-P129</f>
        <v>1</v>
      </c>
      <c r="R129" s="87"/>
      <c r="S129" s="87"/>
      <c r="T129" s="109">
        <v>1</v>
      </c>
      <c r="U129" s="110"/>
      <c r="V129" s="110"/>
      <c r="W129" s="110"/>
      <c r="X129" s="86"/>
      <c r="Y129" s="86"/>
      <c r="Z129" s="87">
        <v>1</v>
      </c>
      <c r="AA129" s="86"/>
      <c r="AB129" s="86"/>
      <c r="AC129" s="86"/>
      <c r="AD129" s="86"/>
      <c r="AE129" s="86">
        <v>1</v>
      </c>
      <c r="AF129" s="87"/>
      <c r="AG129" s="87"/>
      <c r="AH129" s="87"/>
      <c r="AI129" s="87"/>
      <c r="AJ129" s="87"/>
      <c r="AK129" s="87">
        <v>1</v>
      </c>
      <c r="AL129" s="87"/>
      <c r="AM129" s="86"/>
      <c r="AN129" s="87"/>
      <c r="AO129" s="87"/>
      <c r="AP129" s="87"/>
      <c r="AQ129" s="86"/>
      <c r="AR129" s="87"/>
      <c r="AS129" s="87"/>
      <c r="AT129" s="87"/>
      <c r="AU129" s="87"/>
      <c r="AV129" s="86"/>
      <c r="AW129" s="86"/>
      <c r="AX129" s="86"/>
      <c r="AY129" s="87"/>
      <c r="AZ129" s="86"/>
      <c r="BA129" s="86"/>
      <c r="BB129" s="87"/>
      <c r="BC129" s="87"/>
      <c r="BD129" s="87"/>
      <c r="BE129" s="87"/>
      <c r="BF129" s="87"/>
      <c r="BG129" s="87"/>
      <c r="BH129" s="87"/>
      <c r="BI129" s="86"/>
      <c r="BJ129" s="86">
        <v>1</v>
      </c>
      <c r="BK129" s="86"/>
      <c r="BL129" s="86">
        <v>1</v>
      </c>
      <c r="BM129" s="87"/>
      <c r="BN129" s="68"/>
      <c r="BO129" s="68"/>
      <c r="BP129" s="68"/>
      <c r="BQ129" s="68"/>
      <c r="BR129" s="68"/>
    </row>
    <row r="130" spans="1:70" x14ac:dyDescent="0.25">
      <c r="A130" s="67">
        <v>1</v>
      </c>
      <c r="E130" s="67" t="s">
        <v>743</v>
      </c>
      <c r="F130" t="s">
        <v>52</v>
      </c>
      <c r="G130" s="2" t="s">
        <v>65</v>
      </c>
      <c r="H130" t="s">
        <v>56</v>
      </c>
      <c r="I130" s="68" t="s">
        <v>2341</v>
      </c>
      <c r="J130" s="68" t="s">
        <v>1383</v>
      </c>
      <c r="K130" s="68" t="s">
        <v>12</v>
      </c>
      <c r="L130" s="3">
        <v>2000</v>
      </c>
      <c r="M130" s="3">
        <v>20</v>
      </c>
      <c r="N130" s="3">
        <v>100</v>
      </c>
      <c r="O130" s="68">
        <v>4</v>
      </c>
      <c r="P130" s="84">
        <f>SUM(R130:BM130)</f>
        <v>1</v>
      </c>
      <c r="Q130" s="84">
        <f>O130-P130</f>
        <v>3</v>
      </c>
      <c r="R130" s="87"/>
      <c r="S130" s="87"/>
      <c r="T130" s="107"/>
      <c r="U130" s="108"/>
      <c r="V130" s="108"/>
      <c r="W130" s="108"/>
      <c r="X130" s="68"/>
      <c r="Y130" s="68"/>
      <c r="Z130" s="84"/>
      <c r="AA130" s="68"/>
      <c r="AB130" s="68"/>
      <c r="AC130" s="68"/>
      <c r="AD130" s="68"/>
      <c r="AE130" s="68"/>
      <c r="AF130" s="84"/>
      <c r="AG130" s="84"/>
      <c r="AH130" s="84"/>
      <c r="AI130" s="84"/>
      <c r="AJ130" s="84"/>
      <c r="AK130" s="84"/>
      <c r="AL130" s="84"/>
      <c r="AM130" s="68"/>
      <c r="AN130" s="84"/>
      <c r="AO130" s="84"/>
      <c r="AP130" s="84"/>
      <c r="AQ130" s="68"/>
      <c r="AR130" s="84">
        <v>1</v>
      </c>
      <c r="AS130" s="84"/>
      <c r="AT130" s="84"/>
      <c r="AU130" s="84"/>
      <c r="AV130" s="68"/>
      <c r="AW130" s="68"/>
      <c r="AX130" s="68"/>
      <c r="AY130" s="84"/>
      <c r="AZ130" s="68"/>
      <c r="BA130" s="68"/>
      <c r="BB130" s="84"/>
      <c r="BC130" s="84"/>
      <c r="BD130" s="84"/>
      <c r="BE130" s="84"/>
      <c r="BF130" s="84"/>
      <c r="BG130" s="84"/>
      <c r="BH130" s="84"/>
      <c r="BI130" s="68"/>
      <c r="BJ130" s="68"/>
      <c r="BK130" s="68"/>
      <c r="BL130" s="68"/>
      <c r="BM130" s="84"/>
      <c r="BN130" s="68"/>
      <c r="BO130" s="68"/>
      <c r="BP130" s="68"/>
      <c r="BQ130" s="68"/>
      <c r="BR130" s="68"/>
    </row>
    <row r="131" spans="1:70" x14ac:dyDescent="0.25">
      <c r="A131" s="67">
        <v>1</v>
      </c>
      <c r="E131" s="67" t="s">
        <v>743</v>
      </c>
      <c r="F131" t="s">
        <v>52</v>
      </c>
      <c r="G131" s="2" t="s">
        <v>65</v>
      </c>
      <c r="H131" t="s">
        <v>54</v>
      </c>
      <c r="I131" s="68" t="s">
        <v>2336</v>
      </c>
      <c r="J131" s="68" t="s">
        <v>1795</v>
      </c>
      <c r="K131" s="68" t="s">
        <v>12</v>
      </c>
      <c r="L131" s="3">
        <v>2000</v>
      </c>
      <c r="M131" s="3">
        <v>20</v>
      </c>
      <c r="N131" s="3">
        <v>100</v>
      </c>
      <c r="O131" s="68">
        <v>4</v>
      </c>
      <c r="P131" s="84">
        <f t="shared" si="8"/>
        <v>2</v>
      </c>
      <c r="Q131" s="84">
        <f t="shared" si="6"/>
        <v>2</v>
      </c>
      <c r="R131" s="87"/>
      <c r="S131" s="87"/>
      <c r="T131" s="107"/>
      <c r="U131" s="108"/>
      <c r="V131" s="108"/>
      <c r="W131" s="108"/>
      <c r="X131" s="68"/>
      <c r="Y131" s="68"/>
      <c r="Z131" s="84"/>
      <c r="AA131" s="68"/>
      <c r="AB131" s="68"/>
      <c r="AC131" s="68"/>
      <c r="AD131" s="68"/>
      <c r="AE131" s="68"/>
      <c r="AF131" s="84"/>
      <c r="AG131" s="84"/>
      <c r="AH131" s="84"/>
      <c r="AI131" s="84"/>
      <c r="AJ131" s="84"/>
      <c r="AK131" s="84"/>
      <c r="AL131" s="84"/>
      <c r="AM131" s="68"/>
      <c r="AN131" s="84"/>
      <c r="AO131" s="84"/>
      <c r="AP131" s="84"/>
      <c r="AQ131" s="68"/>
      <c r="AR131" s="84"/>
      <c r="AS131" s="84"/>
      <c r="AT131" s="84"/>
      <c r="AU131" s="84"/>
      <c r="AV131" s="68"/>
      <c r="AW131" s="68"/>
      <c r="AX131" s="68"/>
      <c r="AY131" s="84"/>
      <c r="AZ131" s="68"/>
      <c r="BA131" s="68"/>
      <c r="BB131" s="84"/>
      <c r="BC131" s="84"/>
      <c r="BD131" s="84">
        <v>1</v>
      </c>
      <c r="BE131" s="84">
        <v>1</v>
      </c>
      <c r="BF131" s="84"/>
      <c r="BG131" s="84"/>
      <c r="BH131" s="84"/>
      <c r="BI131" s="68"/>
      <c r="BJ131" s="68"/>
      <c r="BK131" s="68"/>
      <c r="BL131" s="68"/>
      <c r="BM131" s="84"/>
      <c r="BN131" s="68"/>
      <c r="BO131" s="68"/>
      <c r="BP131" s="68"/>
      <c r="BQ131" s="68"/>
      <c r="BR131" s="68"/>
    </row>
    <row r="132" spans="1:70" x14ac:dyDescent="0.25">
      <c r="A132" s="67">
        <v>1</v>
      </c>
      <c r="E132" s="67" t="s">
        <v>743</v>
      </c>
      <c r="F132" t="s">
        <v>52</v>
      </c>
      <c r="G132" s="2" t="s">
        <v>65</v>
      </c>
      <c r="H132" t="s">
        <v>55</v>
      </c>
      <c r="I132" s="68" t="s">
        <v>2388</v>
      </c>
      <c r="J132" s="68" t="s">
        <v>1382</v>
      </c>
      <c r="K132" s="68" t="s">
        <v>7</v>
      </c>
      <c r="L132" s="3">
        <v>5000</v>
      </c>
      <c r="M132" s="3">
        <v>50</v>
      </c>
      <c r="N132" s="3">
        <v>250</v>
      </c>
      <c r="O132" s="68">
        <v>5</v>
      </c>
      <c r="P132" s="84">
        <f t="shared" si="8"/>
        <v>2</v>
      </c>
      <c r="Q132" s="84">
        <f t="shared" si="6"/>
        <v>3</v>
      </c>
      <c r="R132" s="87"/>
      <c r="S132" s="87"/>
      <c r="T132" s="107"/>
      <c r="U132" s="108"/>
      <c r="V132" s="108"/>
      <c r="W132" s="108"/>
      <c r="X132" s="68">
        <v>1</v>
      </c>
      <c r="Y132" s="68"/>
      <c r="Z132" s="84"/>
      <c r="AA132" s="68"/>
      <c r="AB132" s="68"/>
      <c r="AC132" s="68">
        <v>1</v>
      </c>
      <c r="AD132" s="68"/>
      <c r="AE132" s="68"/>
      <c r="AF132" s="84"/>
      <c r="AG132" s="84"/>
      <c r="AH132" s="84"/>
      <c r="AI132" s="84"/>
      <c r="AJ132" s="84"/>
      <c r="AK132" s="84"/>
      <c r="AL132" s="84"/>
      <c r="AM132" s="68"/>
      <c r="AN132" s="84"/>
      <c r="AO132" s="84"/>
      <c r="AP132" s="84"/>
      <c r="AQ132" s="68"/>
      <c r="AR132" s="84"/>
      <c r="AS132" s="84"/>
      <c r="AT132" s="84"/>
      <c r="AU132" s="84"/>
      <c r="AV132" s="68"/>
      <c r="AW132" s="68"/>
      <c r="AX132" s="68"/>
      <c r="AY132" s="84"/>
      <c r="AZ132" s="68"/>
      <c r="BA132" s="68"/>
      <c r="BB132" s="84"/>
      <c r="BC132" s="84"/>
      <c r="BD132" s="84"/>
      <c r="BE132" s="84"/>
      <c r="BF132" s="84"/>
      <c r="BG132" s="84"/>
      <c r="BH132" s="84"/>
      <c r="BI132" s="68"/>
      <c r="BJ132" s="68"/>
      <c r="BK132" s="68"/>
      <c r="BL132" s="68"/>
      <c r="BM132" s="84"/>
      <c r="BN132" s="68"/>
      <c r="BO132" s="68"/>
      <c r="BP132" s="68"/>
      <c r="BQ132" s="68"/>
      <c r="BR132" s="68"/>
    </row>
    <row r="133" spans="1:70" x14ac:dyDescent="0.25">
      <c r="A133" s="67">
        <v>1</v>
      </c>
      <c r="E133" s="67" t="s">
        <v>743</v>
      </c>
      <c r="F133" t="s">
        <v>52</v>
      </c>
      <c r="G133" s="2" t="s">
        <v>65</v>
      </c>
      <c r="H133" t="s">
        <v>53</v>
      </c>
      <c r="I133" s="68" t="s">
        <v>2338</v>
      </c>
      <c r="J133" s="68" t="s">
        <v>2335</v>
      </c>
      <c r="K133" s="68" t="s">
        <v>7</v>
      </c>
      <c r="L133" s="3">
        <v>5000</v>
      </c>
      <c r="M133" s="3">
        <v>50</v>
      </c>
      <c r="N133" s="3">
        <v>250</v>
      </c>
      <c r="O133" s="68">
        <v>5</v>
      </c>
      <c r="P133" s="84">
        <f>SUM(R133:BM133)</f>
        <v>2</v>
      </c>
      <c r="Q133" s="84">
        <f>O133-P133</f>
        <v>3</v>
      </c>
      <c r="R133" s="87"/>
      <c r="S133" s="87"/>
      <c r="T133" s="107"/>
      <c r="U133" s="108"/>
      <c r="V133" s="108"/>
      <c r="W133" s="108"/>
      <c r="X133" s="68">
        <v>1</v>
      </c>
      <c r="Y133" s="68"/>
      <c r="Z133" s="84"/>
      <c r="AA133" s="68"/>
      <c r="AB133" s="68"/>
      <c r="AC133" s="68"/>
      <c r="AD133" s="68"/>
      <c r="AE133" s="68"/>
      <c r="AF133" s="84"/>
      <c r="AG133" s="84"/>
      <c r="AH133" s="84"/>
      <c r="AI133" s="84"/>
      <c r="AJ133" s="84"/>
      <c r="AK133" s="84"/>
      <c r="AL133" s="84"/>
      <c r="AM133" s="68"/>
      <c r="AN133" s="84"/>
      <c r="AO133" s="84"/>
      <c r="AP133" s="84"/>
      <c r="AQ133" s="68"/>
      <c r="AR133" s="84"/>
      <c r="AS133" s="84"/>
      <c r="AT133" s="84"/>
      <c r="AU133" s="84"/>
      <c r="AV133" s="68"/>
      <c r="AW133" s="68"/>
      <c r="AX133" s="68"/>
      <c r="AY133" s="84">
        <v>1</v>
      </c>
      <c r="AZ133" s="68"/>
      <c r="BA133" s="68"/>
      <c r="BB133" s="84"/>
      <c r="BC133" s="84"/>
      <c r="BD133" s="84"/>
      <c r="BE133" s="84"/>
      <c r="BF133" s="84"/>
      <c r="BG133" s="84"/>
      <c r="BH133" s="84"/>
      <c r="BI133" s="68"/>
      <c r="BJ133" s="68"/>
      <c r="BK133" s="68"/>
      <c r="BL133" s="68"/>
      <c r="BM133" s="84"/>
      <c r="BN133" s="68"/>
      <c r="BO133" s="68"/>
      <c r="BP133" s="68"/>
      <c r="BQ133" s="68"/>
      <c r="BR133" s="68"/>
    </row>
    <row r="134" spans="1:70" x14ac:dyDescent="0.25">
      <c r="A134" s="67">
        <v>1</v>
      </c>
      <c r="E134" s="67" t="s">
        <v>743</v>
      </c>
      <c r="F134" t="s">
        <v>52</v>
      </c>
      <c r="G134" s="2" t="s">
        <v>65</v>
      </c>
      <c r="H134" t="s">
        <v>57</v>
      </c>
      <c r="I134" s="68" t="s">
        <v>2339</v>
      </c>
      <c r="J134" s="68" t="s">
        <v>1372</v>
      </c>
      <c r="K134" s="68" t="s">
        <v>12</v>
      </c>
      <c r="L134" s="3">
        <v>2000</v>
      </c>
      <c r="M134" s="3">
        <v>20</v>
      </c>
      <c r="N134" s="3">
        <v>100</v>
      </c>
      <c r="O134" s="68">
        <v>4</v>
      </c>
      <c r="P134" s="84">
        <f t="shared" si="8"/>
        <v>1</v>
      </c>
      <c r="Q134" s="84">
        <f t="shared" si="6"/>
        <v>3</v>
      </c>
      <c r="R134" s="87"/>
      <c r="S134" s="87"/>
      <c r="T134" s="107"/>
      <c r="U134" s="108"/>
      <c r="V134" s="108"/>
      <c r="W134" s="108"/>
      <c r="X134" s="68"/>
      <c r="Y134" s="68"/>
      <c r="Z134" s="84"/>
      <c r="AA134" s="68"/>
      <c r="AB134" s="68"/>
      <c r="AC134" s="68"/>
      <c r="AD134" s="68"/>
      <c r="AE134" s="68"/>
      <c r="AF134" s="84"/>
      <c r="AG134" s="84"/>
      <c r="AH134" s="84"/>
      <c r="AI134" s="84"/>
      <c r="AJ134" s="84"/>
      <c r="AK134" s="84">
        <v>1</v>
      </c>
      <c r="AL134" s="84"/>
      <c r="AM134" s="68"/>
      <c r="AN134" s="84"/>
      <c r="AO134" s="84"/>
      <c r="AP134" s="84"/>
      <c r="AQ134" s="68"/>
      <c r="AR134" s="84"/>
      <c r="AS134" s="84"/>
      <c r="AT134" s="84"/>
      <c r="AU134" s="84"/>
      <c r="AV134" s="68"/>
      <c r="AW134" s="68"/>
      <c r="AX134" s="68"/>
      <c r="AY134" s="84"/>
      <c r="AZ134" s="68"/>
      <c r="BA134" s="68"/>
      <c r="BB134" s="84"/>
      <c r="BC134" s="84"/>
      <c r="BD134" s="84"/>
      <c r="BE134" s="84"/>
      <c r="BF134" s="84"/>
      <c r="BG134" s="84"/>
      <c r="BH134" s="84"/>
      <c r="BI134" s="68"/>
      <c r="BJ134" s="68"/>
      <c r="BK134" s="68"/>
      <c r="BL134" s="68"/>
      <c r="BM134" s="84"/>
      <c r="BN134" s="68"/>
      <c r="BO134" s="68"/>
      <c r="BP134" s="68"/>
      <c r="BQ134" s="68"/>
      <c r="BR134" s="68"/>
    </row>
    <row r="135" spans="1:70" x14ac:dyDescent="0.25">
      <c r="A135" s="67">
        <v>1</v>
      </c>
      <c r="E135" s="67" t="s">
        <v>743</v>
      </c>
      <c r="F135" t="s">
        <v>52</v>
      </c>
      <c r="G135" s="2" t="s">
        <v>65</v>
      </c>
      <c r="H135" t="s">
        <v>58</v>
      </c>
      <c r="I135" s="68" t="s">
        <v>2386</v>
      </c>
      <c r="J135" s="68" t="s">
        <v>1373</v>
      </c>
      <c r="K135" s="68" t="s">
        <v>7</v>
      </c>
      <c r="L135" s="3">
        <v>5000</v>
      </c>
      <c r="M135" s="3">
        <v>50</v>
      </c>
      <c r="N135" s="3">
        <v>250</v>
      </c>
      <c r="O135" s="68">
        <v>5</v>
      </c>
      <c r="P135" s="84">
        <f t="shared" si="8"/>
        <v>2</v>
      </c>
      <c r="Q135" s="84">
        <f t="shared" si="6"/>
        <v>3</v>
      </c>
      <c r="R135" s="87"/>
      <c r="S135" s="87"/>
      <c r="T135" s="107"/>
      <c r="U135" s="108"/>
      <c r="V135" s="108"/>
      <c r="W135" s="108"/>
      <c r="X135" s="68"/>
      <c r="Y135" s="68"/>
      <c r="Z135" s="84"/>
      <c r="AA135" s="68"/>
      <c r="AB135" s="68"/>
      <c r="AC135" s="68"/>
      <c r="AD135" s="68"/>
      <c r="AE135" s="68"/>
      <c r="AF135" s="84"/>
      <c r="AG135" s="84"/>
      <c r="AH135" s="84"/>
      <c r="AI135" s="84"/>
      <c r="AJ135" s="84"/>
      <c r="AK135" s="84">
        <v>1</v>
      </c>
      <c r="AL135" s="84"/>
      <c r="AM135" s="68"/>
      <c r="AN135" s="84"/>
      <c r="AO135" s="84"/>
      <c r="AP135" s="84"/>
      <c r="AQ135" s="68"/>
      <c r="AR135" s="84"/>
      <c r="AS135" s="84"/>
      <c r="AT135" s="84"/>
      <c r="AU135" s="84"/>
      <c r="AV135" s="68"/>
      <c r="AW135" s="68"/>
      <c r="AX135" s="68"/>
      <c r="AY135" s="84"/>
      <c r="AZ135" s="68"/>
      <c r="BA135" s="68"/>
      <c r="BB135" s="84"/>
      <c r="BC135" s="84">
        <v>1</v>
      </c>
      <c r="BD135" s="84"/>
      <c r="BE135" s="84"/>
      <c r="BF135" s="84"/>
      <c r="BG135" s="84"/>
      <c r="BH135" s="84"/>
      <c r="BI135" s="68"/>
      <c r="BJ135" s="68"/>
      <c r="BK135" s="68"/>
      <c r="BL135" s="68"/>
      <c r="BM135" s="84"/>
      <c r="BN135" s="68"/>
      <c r="BO135" s="68"/>
      <c r="BP135" s="68"/>
      <c r="BQ135" s="68"/>
      <c r="BR135" s="68"/>
    </row>
    <row r="136" spans="1:70" x14ac:dyDescent="0.25">
      <c r="A136" s="67">
        <v>1</v>
      </c>
      <c r="E136" s="67" t="s">
        <v>743</v>
      </c>
      <c r="F136" t="s">
        <v>52</v>
      </c>
      <c r="G136" s="2" t="s">
        <v>65</v>
      </c>
      <c r="H136" t="s">
        <v>59</v>
      </c>
      <c r="I136" s="68" t="s">
        <v>2337</v>
      </c>
      <c r="J136" s="68" t="s">
        <v>2387</v>
      </c>
      <c r="K136" s="68" t="s">
        <v>10</v>
      </c>
      <c r="L136" s="3">
        <v>25000</v>
      </c>
      <c r="M136" s="3">
        <v>250</v>
      </c>
      <c r="N136" s="3">
        <v>1250</v>
      </c>
      <c r="O136" s="68">
        <v>7</v>
      </c>
      <c r="P136" s="84">
        <f t="shared" si="8"/>
        <v>4</v>
      </c>
      <c r="Q136" s="84">
        <f t="shared" si="6"/>
        <v>3</v>
      </c>
      <c r="R136" s="87"/>
      <c r="S136" s="87"/>
      <c r="T136" s="107">
        <v>1</v>
      </c>
      <c r="U136" s="108"/>
      <c r="V136" s="108"/>
      <c r="W136" s="108"/>
      <c r="X136" s="68"/>
      <c r="Y136" s="68"/>
      <c r="Z136" s="84">
        <v>1</v>
      </c>
      <c r="AA136" s="68"/>
      <c r="AB136" s="68"/>
      <c r="AC136" s="68"/>
      <c r="AD136" s="68"/>
      <c r="AE136" s="68"/>
      <c r="AF136" s="84"/>
      <c r="AG136" s="84"/>
      <c r="AH136" s="84"/>
      <c r="AI136" s="84"/>
      <c r="AJ136" s="84"/>
      <c r="AK136" s="84"/>
      <c r="AL136" s="84"/>
      <c r="AM136" s="68"/>
      <c r="AN136" s="84"/>
      <c r="AO136" s="84"/>
      <c r="AP136" s="84"/>
      <c r="AQ136" s="68"/>
      <c r="AR136" s="84"/>
      <c r="AS136" s="84"/>
      <c r="AT136" s="84"/>
      <c r="AU136" s="84"/>
      <c r="AV136" s="68"/>
      <c r="AW136" s="68"/>
      <c r="AX136" s="68">
        <v>1</v>
      </c>
      <c r="AY136" s="84"/>
      <c r="AZ136" s="68"/>
      <c r="BA136" s="68"/>
      <c r="BB136" s="84"/>
      <c r="BC136" s="84">
        <v>1</v>
      </c>
      <c r="BD136" s="84"/>
      <c r="BE136" s="84"/>
      <c r="BF136" s="84"/>
      <c r="BG136" s="84"/>
      <c r="BH136" s="84"/>
      <c r="BI136" s="68"/>
      <c r="BJ136" s="68"/>
      <c r="BK136" s="68"/>
      <c r="BL136" s="68"/>
      <c r="BM136" s="84"/>
      <c r="BN136" s="68"/>
      <c r="BO136" s="68"/>
      <c r="BP136" s="68"/>
      <c r="BQ136" s="68"/>
      <c r="BR136" s="68"/>
    </row>
    <row r="137" spans="1:70" x14ac:dyDescent="0.25">
      <c r="A137" s="67">
        <v>1</v>
      </c>
      <c r="F137" s="5" t="s">
        <v>52</v>
      </c>
      <c r="G137" s="4" t="s">
        <v>68</v>
      </c>
      <c r="H137" s="5" t="s">
        <v>61</v>
      </c>
      <c r="I137" s="86" t="s">
        <v>2350</v>
      </c>
      <c r="J137" s="86" t="s">
        <v>1764</v>
      </c>
      <c r="K137" s="86" t="s">
        <v>14</v>
      </c>
      <c r="L137" s="6">
        <v>12000</v>
      </c>
      <c r="M137" s="6">
        <v>120</v>
      </c>
      <c r="N137" s="6">
        <v>600</v>
      </c>
      <c r="O137" s="86">
        <v>6</v>
      </c>
      <c r="P137" s="87">
        <f t="shared" si="8"/>
        <v>3</v>
      </c>
      <c r="Q137" s="84">
        <f t="shared" si="6"/>
        <v>3</v>
      </c>
      <c r="R137" s="87"/>
      <c r="S137" s="87"/>
      <c r="T137" s="109"/>
      <c r="U137" s="110"/>
      <c r="V137" s="110"/>
      <c r="W137" s="110"/>
      <c r="X137" s="86"/>
      <c r="Y137" s="86"/>
      <c r="Z137" s="87">
        <v>1</v>
      </c>
      <c r="AA137" s="86"/>
      <c r="AB137" s="86"/>
      <c r="AC137" s="86"/>
      <c r="AD137" s="86">
        <v>1</v>
      </c>
      <c r="AE137" s="86"/>
      <c r="AF137" s="87"/>
      <c r="AG137" s="87"/>
      <c r="AH137" s="87"/>
      <c r="AI137" s="87"/>
      <c r="AJ137" s="87"/>
      <c r="AK137" s="87">
        <v>1</v>
      </c>
      <c r="AL137" s="87"/>
      <c r="AM137" s="86"/>
      <c r="AN137" s="87"/>
      <c r="AO137" s="87"/>
      <c r="AP137" s="87"/>
      <c r="AQ137" s="86"/>
      <c r="AR137" s="87"/>
      <c r="AS137" s="87"/>
      <c r="AT137" s="87"/>
      <c r="AU137" s="87"/>
      <c r="AV137" s="86"/>
      <c r="AW137" s="86"/>
      <c r="AX137" s="86"/>
      <c r="AY137" s="87"/>
      <c r="AZ137" s="86"/>
      <c r="BA137" s="86"/>
      <c r="BB137" s="87"/>
      <c r="BC137" s="87"/>
      <c r="BD137" s="87"/>
      <c r="BE137" s="87"/>
      <c r="BF137" s="87"/>
      <c r="BG137" s="87"/>
      <c r="BH137" s="87"/>
      <c r="BI137" s="86"/>
      <c r="BJ137" s="86"/>
      <c r="BK137" s="86"/>
      <c r="BL137" s="86"/>
      <c r="BM137" s="87"/>
      <c r="BN137" s="68"/>
      <c r="BO137" s="68"/>
      <c r="BP137" s="68"/>
      <c r="BQ137" s="68"/>
      <c r="BR137" s="68"/>
    </row>
    <row r="138" spans="1:70" x14ac:dyDescent="0.25">
      <c r="A138" s="67">
        <v>1</v>
      </c>
      <c r="F138" s="5" t="s">
        <v>52</v>
      </c>
      <c r="G138" s="4" t="s">
        <v>68</v>
      </c>
      <c r="H138" s="5" t="s">
        <v>2351</v>
      </c>
      <c r="I138" s="86" t="s">
        <v>2394</v>
      </c>
      <c r="J138" s="86" t="s">
        <v>1382</v>
      </c>
      <c r="K138" s="86" t="s">
        <v>14</v>
      </c>
      <c r="L138" s="6">
        <v>12000</v>
      </c>
      <c r="M138" s="6">
        <v>120</v>
      </c>
      <c r="N138" s="6">
        <v>600</v>
      </c>
      <c r="O138" s="86">
        <v>6</v>
      </c>
      <c r="P138" s="87">
        <f t="shared" si="8"/>
        <v>3</v>
      </c>
      <c r="Q138" s="84">
        <f t="shared" si="6"/>
        <v>3</v>
      </c>
      <c r="R138" s="87"/>
      <c r="S138" s="87"/>
      <c r="T138" s="109"/>
      <c r="U138" s="110"/>
      <c r="V138" s="110"/>
      <c r="W138" s="110"/>
      <c r="X138" s="86"/>
      <c r="Y138" s="86"/>
      <c r="Z138" s="87"/>
      <c r="AA138" s="86"/>
      <c r="AB138" s="86"/>
      <c r="AC138" s="86"/>
      <c r="AD138" s="86"/>
      <c r="AE138" s="86">
        <v>1</v>
      </c>
      <c r="AF138" s="87"/>
      <c r="AG138" s="87"/>
      <c r="AH138" s="87"/>
      <c r="AI138" s="87"/>
      <c r="AJ138" s="87"/>
      <c r="AK138" s="87"/>
      <c r="AL138" s="87"/>
      <c r="AM138" s="86"/>
      <c r="AN138" s="87"/>
      <c r="AO138" s="87"/>
      <c r="AP138" s="87"/>
      <c r="AQ138" s="86"/>
      <c r="AR138" s="87"/>
      <c r="AS138" s="87"/>
      <c r="AT138" s="87"/>
      <c r="AU138" s="87"/>
      <c r="AV138" s="86"/>
      <c r="AW138" s="86"/>
      <c r="AX138" s="86"/>
      <c r="AY138" s="87">
        <v>1</v>
      </c>
      <c r="AZ138" s="86"/>
      <c r="BA138" s="86"/>
      <c r="BB138" s="87"/>
      <c r="BC138" s="87"/>
      <c r="BD138" s="87">
        <v>1</v>
      </c>
      <c r="BE138" s="87"/>
      <c r="BF138" s="87"/>
      <c r="BG138" s="87"/>
      <c r="BH138" s="87"/>
      <c r="BI138" s="86"/>
      <c r="BJ138" s="86"/>
      <c r="BK138" s="86"/>
      <c r="BL138" s="86"/>
      <c r="BM138" s="87"/>
      <c r="BN138" s="68"/>
      <c r="BO138" s="68"/>
      <c r="BP138" s="68"/>
      <c r="BQ138" s="68"/>
      <c r="BR138" s="68"/>
    </row>
    <row r="139" spans="1:70" x14ac:dyDescent="0.25">
      <c r="A139" s="67">
        <v>1</v>
      </c>
      <c r="F139" s="5" t="s">
        <v>52</v>
      </c>
      <c r="G139" s="4" t="s">
        <v>68</v>
      </c>
      <c r="H139" s="5" t="s">
        <v>2352</v>
      </c>
      <c r="I139" s="86" t="s">
        <v>2482</v>
      </c>
      <c r="J139" s="86" t="s">
        <v>1384</v>
      </c>
      <c r="K139" s="86" t="s">
        <v>10</v>
      </c>
      <c r="L139" s="6">
        <v>25000</v>
      </c>
      <c r="M139" s="6">
        <v>250</v>
      </c>
      <c r="N139" s="6">
        <v>1250</v>
      </c>
      <c r="O139" s="86">
        <v>7</v>
      </c>
      <c r="P139" s="87">
        <f t="shared" si="8"/>
        <v>5</v>
      </c>
      <c r="Q139" s="84">
        <f t="shared" si="6"/>
        <v>2</v>
      </c>
      <c r="R139" s="87"/>
      <c r="S139" s="87"/>
      <c r="T139" s="109">
        <v>1</v>
      </c>
      <c r="U139" s="110"/>
      <c r="V139" s="110"/>
      <c r="W139" s="110">
        <v>1</v>
      </c>
      <c r="X139" s="86"/>
      <c r="Y139" s="86"/>
      <c r="Z139" s="87"/>
      <c r="AA139" s="86"/>
      <c r="AB139" s="86"/>
      <c r="AC139" s="86"/>
      <c r="AD139" s="86"/>
      <c r="AE139" s="86"/>
      <c r="AF139" s="87">
        <v>1</v>
      </c>
      <c r="AG139" s="87"/>
      <c r="AH139" s="87"/>
      <c r="AI139" s="87"/>
      <c r="AJ139" s="87"/>
      <c r="AK139" s="87"/>
      <c r="AL139" s="87">
        <v>1</v>
      </c>
      <c r="AM139" s="86">
        <v>1</v>
      </c>
      <c r="AN139" s="87"/>
      <c r="AO139" s="87"/>
      <c r="AP139" s="87"/>
      <c r="AQ139" s="86"/>
      <c r="AR139" s="87"/>
      <c r="AS139" s="87"/>
      <c r="AT139" s="87"/>
      <c r="AU139" s="87"/>
      <c r="AV139" s="86"/>
      <c r="AW139" s="86"/>
      <c r="AX139" s="86"/>
      <c r="AY139" s="87"/>
      <c r="AZ139" s="86"/>
      <c r="BA139" s="86"/>
      <c r="BB139" s="87"/>
      <c r="BC139" s="87"/>
      <c r="BD139" s="87"/>
      <c r="BE139" s="87"/>
      <c r="BF139" s="87"/>
      <c r="BG139" s="87"/>
      <c r="BH139" s="87"/>
      <c r="BI139" s="86"/>
      <c r="BJ139" s="86"/>
      <c r="BK139" s="86"/>
      <c r="BL139" s="86"/>
      <c r="BM139" s="87"/>
      <c r="BN139" s="68"/>
      <c r="BO139" s="68"/>
      <c r="BP139" s="68"/>
      <c r="BQ139" s="68"/>
      <c r="BR139" s="68"/>
    </row>
    <row r="140" spans="1:70" x14ac:dyDescent="0.25">
      <c r="A140" s="67">
        <v>1</v>
      </c>
      <c r="F140" s="5" t="s">
        <v>52</v>
      </c>
      <c r="G140" s="4" t="s">
        <v>68</v>
      </c>
      <c r="H140" s="5" t="s">
        <v>64</v>
      </c>
      <c r="I140" s="86" t="s">
        <v>2349</v>
      </c>
      <c r="J140" s="86" t="s">
        <v>1371</v>
      </c>
      <c r="K140" s="86" t="s">
        <v>14</v>
      </c>
      <c r="L140" s="6">
        <v>12000</v>
      </c>
      <c r="M140" s="6">
        <v>120</v>
      </c>
      <c r="N140" s="6">
        <v>600</v>
      </c>
      <c r="O140" s="86">
        <v>6</v>
      </c>
      <c r="P140" s="87">
        <f t="shared" si="8"/>
        <v>4</v>
      </c>
      <c r="Q140" s="84">
        <f t="shared" ref="Q140:Q165" si="9">O140-P140</f>
        <v>2</v>
      </c>
      <c r="R140" s="87"/>
      <c r="S140" s="87"/>
      <c r="T140" s="109"/>
      <c r="U140" s="110"/>
      <c r="V140" s="110"/>
      <c r="W140" s="110"/>
      <c r="X140" s="86"/>
      <c r="Y140" s="86"/>
      <c r="Z140" s="87"/>
      <c r="AA140" s="86"/>
      <c r="AB140" s="86"/>
      <c r="AC140" s="86"/>
      <c r="AD140" s="86"/>
      <c r="AE140" s="86"/>
      <c r="AF140" s="87"/>
      <c r="AG140" s="87"/>
      <c r="AH140" s="87"/>
      <c r="AI140" s="87"/>
      <c r="AJ140" s="87"/>
      <c r="AK140" s="87"/>
      <c r="AL140" s="87"/>
      <c r="AM140" s="86"/>
      <c r="AN140" s="87"/>
      <c r="AO140" s="87"/>
      <c r="AP140" s="87"/>
      <c r="AQ140" s="86"/>
      <c r="AR140" s="87"/>
      <c r="AS140" s="87"/>
      <c r="AT140" s="87"/>
      <c r="AU140" s="87"/>
      <c r="AV140" s="86">
        <v>1</v>
      </c>
      <c r="AW140" s="86"/>
      <c r="AX140" s="86">
        <v>1</v>
      </c>
      <c r="AY140" s="87"/>
      <c r="AZ140" s="86">
        <v>1</v>
      </c>
      <c r="BA140" s="86"/>
      <c r="BB140" s="87"/>
      <c r="BC140" s="87"/>
      <c r="BD140" s="87"/>
      <c r="BE140" s="87">
        <v>1</v>
      </c>
      <c r="BF140" s="87"/>
      <c r="BG140" s="87"/>
      <c r="BH140" s="87"/>
      <c r="BI140" s="86"/>
      <c r="BJ140" s="86"/>
      <c r="BK140" s="86"/>
      <c r="BL140" s="86"/>
      <c r="BM140" s="87"/>
      <c r="BN140" s="68"/>
      <c r="BO140" s="68"/>
      <c r="BP140" s="68"/>
      <c r="BQ140" s="68"/>
      <c r="BR140" s="68"/>
    </row>
    <row r="141" spans="1:70" x14ac:dyDescent="0.25">
      <c r="A141" s="67">
        <v>1</v>
      </c>
      <c r="F141" s="5" t="s">
        <v>52</v>
      </c>
      <c r="G141" s="4" t="s">
        <v>68</v>
      </c>
      <c r="H141" s="5" t="s">
        <v>66</v>
      </c>
      <c r="I141" s="86" t="s">
        <v>2395</v>
      </c>
      <c r="J141" s="86" t="s">
        <v>1795</v>
      </c>
      <c r="K141" s="86" t="s">
        <v>12</v>
      </c>
      <c r="L141" s="6">
        <v>2000</v>
      </c>
      <c r="M141" s="6">
        <v>20</v>
      </c>
      <c r="N141" s="6">
        <v>100</v>
      </c>
      <c r="O141" s="86">
        <v>4</v>
      </c>
      <c r="P141" s="87">
        <f t="shared" si="8"/>
        <v>4</v>
      </c>
      <c r="Q141" s="84">
        <f t="shared" si="9"/>
        <v>0</v>
      </c>
      <c r="R141" s="87"/>
      <c r="S141" s="87"/>
      <c r="T141" s="109"/>
      <c r="U141" s="110"/>
      <c r="V141" s="110"/>
      <c r="W141" s="110"/>
      <c r="X141" s="86"/>
      <c r="Y141" s="86"/>
      <c r="Z141" s="87"/>
      <c r="AA141" s="86">
        <v>1</v>
      </c>
      <c r="AB141" s="86">
        <v>1</v>
      </c>
      <c r="AC141" s="86"/>
      <c r="AD141" s="86"/>
      <c r="AE141" s="86"/>
      <c r="AF141" s="87"/>
      <c r="AG141" s="87"/>
      <c r="AH141" s="87"/>
      <c r="AI141" s="87"/>
      <c r="AJ141" s="87"/>
      <c r="AK141" s="87"/>
      <c r="AL141" s="87"/>
      <c r="AM141" s="86"/>
      <c r="AN141" s="87"/>
      <c r="AO141" s="87"/>
      <c r="AP141" s="87"/>
      <c r="AQ141" s="86"/>
      <c r="AR141" s="87"/>
      <c r="AS141" s="87"/>
      <c r="AT141" s="87"/>
      <c r="AU141" s="87"/>
      <c r="AV141" s="86"/>
      <c r="AW141" s="86">
        <v>1</v>
      </c>
      <c r="AX141" s="86"/>
      <c r="AY141" s="87"/>
      <c r="AZ141" s="86"/>
      <c r="BA141" s="86"/>
      <c r="BB141" s="87"/>
      <c r="BC141" s="87"/>
      <c r="BD141" s="87"/>
      <c r="BE141" s="87"/>
      <c r="BF141" s="87"/>
      <c r="BG141" s="87"/>
      <c r="BH141" s="87"/>
      <c r="BI141" s="86"/>
      <c r="BJ141" s="86"/>
      <c r="BK141" s="86">
        <v>1</v>
      </c>
      <c r="BL141" s="86"/>
      <c r="BM141" s="87"/>
      <c r="BN141" s="68"/>
      <c r="BO141" s="68"/>
      <c r="BP141" s="68"/>
      <c r="BQ141" s="68"/>
      <c r="BR141" s="68"/>
    </row>
    <row r="142" spans="1:70" x14ac:dyDescent="0.25">
      <c r="A142" s="67">
        <v>1</v>
      </c>
      <c r="F142" s="5" t="s">
        <v>52</v>
      </c>
      <c r="G142" s="4" t="s">
        <v>68</v>
      </c>
      <c r="H142" s="5" t="s">
        <v>67</v>
      </c>
      <c r="I142" s="86" t="s">
        <v>2481</v>
      </c>
      <c r="J142" s="86" t="s">
        <v>1368</v>
      </c>
      <c r="K142" s="86" t="s">
        <v>15</v>
      </c>
      <c r="L142" s="6">
        <v>50000</v>
      </c>
      <c r="M142" s="6">
        <v>500</v>
      </c>
      <c r="N142" s="6">
        <v>2500</v>
      </c>
      <c r="O142" s="86">
        <v>8</v>
      </c>
      <c r="P142" s="87">
        <f t="shared" si="8"/>
        <v>5</v>
      </c>
      <c r="Q142" s="84">
        <f t="shared" si="9"/>
        <v>3</v>
      </c>
      <c r="R142" s="87"/>
      <c r="S142" s="87"/>
      <c r="T142" s="109"/>
      <c r="U142" s="110"/>
      <c r="V142" s="110">
        <v>1</v>
      </c>
      <c r="W142" s="110">
        <v>1</v>
      </c>
      <c r="X142" s="86"/>
      <c r="Y142" s="86"/>
      <c r="Z142" s="87"/>
      <c r="AA142" s="86"/>
      <c r="AB142" s="86"/>
      <c r="AC142" s="86"/>
      <c r="AD142" s="86"/>
      <c r="AE142" s="86"/>
      <c r="AF142" s="87"/>
      <c r="AG142" s="87"/>
      <c r="AH142" s="87"/>
      <c r="AI142" s="87"/>
      <c r="AJ142" s="87"/>
      <c r="AK142" s="87"/>
      <c r="AL142" s="87"/>
      <c r="AM142" s="86"/>
      <c r="AN142" s="87"/>
      <c r="AO142" s="87"/>
      <c r="AP142" s="87"/>
      <c r="AQ142" s="86"/>
      <c r="AR142" s="87">
        <v>1</v>
      </c>
      <c r="AS142" s="87"/>
      <c r="AT142" s="87"/>
      <c r="AU142" s="87"/>
      <c r="AV142" s="86"/>
      <c r="AW142" s="86"/>
      <c r="AX142" s="86"/>
      <c r="AY142" s="87">
        <v>1</v>
      </c>
      <c r="AZ142" s="86"/>
      <c r="BA142" s="86"/>
      <c r="BB142" s="87"/>
      <c r="BC142" s="87">
        <v>1</v>
      </c>
      <c r="BD142" s="87"/>
      <c r="BE142" s="87"/>
      <c r="BF142" s="87"/>
      <c r="BG142" s="87"/>
      <c r="BH142" s="87"/>
      <c r="BI142" s="86"/>
      <c r="BJ142" s="86"/>
      <c r="BK142" s="86"/>
      <c r="BL142" s="86"/>
      <c r="BM142" s="87"/>
      <c r="BN142" s="68"/>
      <c r="BO142" s="68"/>
      <c r="BP142" s="68"/>
      <c r="BQ142" s="68"/>
      <c r="BR142" s="68"/>
    </row>
    <row r="143" spans="1:70" x14ac:dyDescent="0.25">
      <c r="F143" s="5" t="s">
        <v>52</v>
      </c>
      <c r="G143" s="4" t="s">
        <v>2480</v>
      </c>
      <c r="H143" s="5" t="s">
        <v>2269</v>
      </c>
      <c r="I143" s="86" t="s">
        <v>2396</v>
      </c>
      <c r="J143" s="86" t="s">
        <v>1768</v>
      </c>
      <c r="K143" s="86" t="s">
        <v>14</v>
      </c>
      <c r="L143" s="6">
        <v>12000</v>
      </c>
      <c r="M143" s="6">
        <v>120</v>
      </c>
      <c r="N143" s="6">
        <v>600</v>
      </c>
      <c r="O143" s="86">
        <v>6</v>
      </c>
      <c r="P143" s="87">
        <f>SUM(R143:BM143)</f>
        <v>3</v>
      </c>
      <c r="Q143" s="84">
        <f>O143-P143</f>
        <v>3</v>
      </c>
      <c r="R143" s="87"/>
      <c r="S143" s="87"/>
      <c r="T143" s="109"/>
      <c r="U143" s="110"/>
      <c r="V143" s="110"/>
      <c r="W143" s="110"/>
      <c r="X143" s="86"/>
      <c r="Y143" s="86"/>
      <c r="Z143" s="87"/>
      <c r="AA143" s="86"/>
      <c r="AB143" s="86"/>
      <c r="AC143" s="86"/>
      <c r="AD143" s="86"/>
      <c r="AE143" s="86"/>
      <c r="AF143" s="87"/>
      <c r="AG143" s="87"/>
      <c r="AH143" s="87"/>
      <c r="AI143" s="87"/>
      <c r="AJ143" s="87"/>
      <c r="AK143" s="87"/>
      <c r="AL143" s="87"/>
      <c r="AM143" s="86"/>
      <c r="AN143" s="87"/>
      <c r="AO143" s="87"/>
      <c r="AP143" s="87"/>
      <c r="AQ143" s="86"/>
      <c r="AR143" s="87"/>
      <c r="AS143" s="87"/>
      <c r="AT143" s="87"/>
      <c r="AU143" s="87"/>
      <c r="AV143" s="86"/>
      <c r="AW143" s="86"/>
      <c r="AX143" s="86"/>
      <c r="AY143" s="87"/>
      <c r="AZ143" s="86"/>
      <c r="BA143" s="86"/>
      <c r="BB143" s="87"/>
      <c r="BC143" s="87"/>
      <c r="BD143" s="87"/>
      <c r="BE143" s="87"/>
      <c r="BF143" s="87"/>
      <c r="BG143" s="87"/>
      <c r="BH143" s="87"/>
      <c r="BI143" s="86"/>
      <c r="BJ143" s="86">
        <v>1</v>
      </c>
      <c r="BK143" s="86"/>
      <c r="BL143" s="86">
        <v>1</v>
      </c>
      <c r="BM143" s="87">
        <v>1</v>
      </c>
      <c r="BN143" s="68"/>
      <c r="BO143" s="68"/>
      <c r="BP143" s="68"/>
      <c r="BQ143" s="68"/>
      <c r="BR143" s="68"/>
    </row>
    <row r="144" spans="1:70" x14ac:dyDescent="0.25">
      <c r="A144" s="67">
        <v>1</v>
      </c>
      <c r="E144" s="67" t="s">
        <v>743</v>
      </c>
      <c r="F144" s="2" t="s">
        <v>568</v>
      </c>
      <c r="G144" s="2" t="s">
        <v>568</v>
      </c>
      <c r="H144" s="2" t="s">
        <v>881</v>
      </c>
      <c r="I144" s="68" t="s">
        <v>810</v>
      </c>
      <c r="J144" s="68" t="s">
        <v>1764</v>
      </c>
      <c r="K144" s="68" t="s">
        <v>12</v>
      </c>
      <c r="L144" s="3">
        <v>2000</v>
      </c>
      <c r="M144" s="3">
        <v>20</v>
      </c>
      <c r="N144" s="3">
        <v>100</v>
      </c>
      <c r="O144" s="68">
        <v>4</v>
      </c>
      <c r="P144" s="84">
        <f t="shared" si="8"/>
        <v>3</v>
      </c>
      <c r="Q144" s="84">
        <f t="shared" si="9"/>
        <v>1</v>
      </c>
      <c r="R144" s="87"/>
      <c r="S144" s="87"/>
      <c r="T144" s="107"/>
      <c r="U144" s="108"/>
      <c r="V144" s="108"/>
      <c r="W144" s="108"/>
      <c r="X144" s="68">
        <v>1</v>
      </c>
      <c r="Y144" s="68"/>
      <c r="Z144" s="84"/>
      <c r="AA144" s="68"/>
      <c r="AB144" s="68"/>
      <c r="AC144" s="68">
        <v>1</v>
      </c>
      <c r="AD144" s="68"/>
      <c r="AE144" s="68"/>
      <c r="AF144" s="84"/>
      <c r="AG144" s="84"/>
      <c r="AH144" s="84"/>
      <c r="AI144" s="84"/>
      <c r="AJ144" s="84"/>
      <c r="AK144" s="84"/>
      <c r="AL144" s="84"/>
      <c r="AM144" s="68">
        <v>1</v>
      </c>
      <c r="AN144" s="84"/>
      <c r="AO144" s="84"/>
      <c r="AP144" s="84"/>
      <c r="AQ144" s="68"/>
      <c r="AR144" s="84"/>
      <c r="AS144" s="84"/>
      <c r="AT144" s="84"/>
      <c r="AU144" s="84"/>
      <c r="AV144" s="68"/>
      <c r="AW144" s="68"/>
      <c r="AX144" s="68"/>
      <c r="AY144" s="84"/>
      <c r="AZ144" s="68"/>
      <c r="BA144" s="68"/>
      <c r="BB144" s="84"/>
      <c r="BC144" s="84"/>
      <c r="BD144" s="84"/>
      <c r="BE144" s="84"/>
      <c r="BF144" s="84"/>
      <c r="BG144" s="84"/>
      <c r="BH144" s="84"/>
      <c r="BI144" s="68"/>
      <c r="BJ144" s="68"/>
      <c r="BK144" s="68"/>
      <c r="BL144" s="68"/>
      <c r="BM144" s="84"/>
      <c r="BN144" s="68"/>
      <c r="BO144" s="68"/>
      <c r="BP144" s="68"/>
      <c r="BQ144" s="68"/>
      <c r="BR144" s="68"/>
    </row>
    <row r="145" spans="1:70" x14ac:dyDescent="0.25">
      <c r="A145" s="67">
        <v>1</v>
      </c>
      <c r="E145" s="67" t="s">
        <v>743</v>
      </c>
      <c r="F145" s="2" t="s">
        <v>568</v>
      </c>
      <c r="G145" s="2" t="s">
        <v>568</v>
      </c>
      <c r="H145" s="2" t="s">
        <v>870</v>
      </c>
      <c r="I145" s="68" t="s">
        <v>880</v>
      </c>
      <c r="J145" s="68" t="s">
        <v>1768</v>
      </c>
      <c r="K145" s="68" t="s">
        <v>7</v>
      </c>
      <c r="L145" s="3">
        <v>5000</v>
      </c>
      <c r="M145" s="3">
        <v>50</v>
      </c>
      <c r="N145" s="3">
        <v>250</v>
      </c>
      <c r="O145" s="68">
        <v>5</v>
      </c>
      <c r="P145" s="84">
        <f t="shared" si="8"/>
        <v>5</v>
      </c>
      <c r="Q145" s="84">
        <f t="shared" si="9"/>
        <v>0</v>
      </c>
      <c r="R145" s="87"/>
      <c r="S145" s="87"/>
      <c r="T145" s="107">
        <v>1</v>
      </c>
      <c r="U145" s="108">
        <v>1</v>
      </c>
      <c r="V145" s="108"/>
      <c r="W145" s="108"/>
      <c r="X145" s="68"/>
      <c r="Y145" s="68"/>
      <c r="Z145" s="84">
        <v>1</v>
      </c>
      <c r="AA145" s="68"/>
      <c r="AB145" s="68"/>
      <c r="AC145" s="68"/>
      <c r="AD145" s="68"/>
      <c r="AE145" s="68"/>
      <c r="AF145" s="84"/>
      <c r="AG145" s="84"/>
      <c r="AH145" s="84"/>
      <c r="AI145" s="84"/>
      <c r="AJ145" s="84">
        <v>1</v>
      </c>
      <c r="AK145" s="84"/>
      <c r="AL145" s="84"/>
      <c r="AM145" s="68"/>
      <c r="AN145" s="84"/>
      <c r="AO145" s="84"/>
      <c r="AP145" s="84"/>
      <c r="AQ145" s="68"/>
      <c r="AR145" s="84"/>
      <c r="AS145" s="84"/>
      <c r="AT145" s="84"/>
      <c r="AU145" s="84"/>
      <c r="AV145" s="68"/>
      <c r="AW145" s="68"/>
      <c r="AX145" s="68"/>
      <c r="AY145" s="84"/>
      <c r="AZ145" s="68"/>
      <c r="BA145" s="68"/>
      <c r="BB145" s="84"/>
      <c r="BC145" s="84"/>
      <c r="BD145" s="84"/>
      <c r="BE145" s="84"/>
      <c r="BF145" s="84"/>
      <c r="BG145" s="84"/>
      <c r="BH145" s="84"/>
      <c r="BI145" s="68"/>
      <c r="BJ145" s="68"/>
      <c r="BK145" s="68"/>
      <c r="BL145" s="68">
        <v>1</v>
      </c>
      <c r="BM145" s="84"/>
      <c r="BN145" s="68"/>
      <c r="BO145" s="68"/>
      <c r="BP145" s="68"/>
      <c r="BQ145" s="68"/>
      <c r="BR145" s="68"/>
    </row>
    <row r="146" spans="1:70" x14ac:dyDescent="0.25">
      <c r="A146" s="67">
        <v>1</v>
      </c>
      <c r="E146" s="67" t="s">
        <v>743</v>
      </c>
      <c r="F146" s="2" t="s">
        <v>568</v>
      </c>
      <c r="G146" s="2" t="s">
        <v>568</v>
      </c>
      <c r="H146" s="2" t="s">
        <v>135</v>
      </c>
      <c r="I146" s="127" t="s">
        <v>1927</v>
      </c>
      <c r="J146" s="127" t="s">
        <v>1371</v>
      </c>
      <c r="K146" s="68" t="s">
        <v>14</v>
      </c>
      <c r="L146" s="3">
        <v>12000</v>
      </c>
      <c r="M146" s="3">
        <v>120</v>
      </c>
      <c r="N146" s="3">
        <v>600</v>
      </c>
      <c r="O146" s="68">
        <v>6</v>
      </c>
      <c r="P146" s="84">
        <f t="shared" si="8"/>
        <v>5</v>
      </c>
      <c r="Q146" s="84">
        <f t="shared" si="9"/>
        <v>1</v>
      </c>
      <c r="R146" s="87"/>
      <c r="S146" s="87"/>
      <c r="T146" s="107"/>
      <c r="U146" s="108"/>
      <c r="V146" s="108"/>
      <c r="W146" s="108"/>
      <c r="X146" s="68"/>
      <c r="Y146" s="68"/>
      <c r="Z146" s="84"/>
      <c r="AA146" s="68"/>
      <c r="AB146" s="68"/>
      <c r="AC146" s="68"/>
      <c r="AD146" s="68"/>
      <c r="AE146" s="68"/>
      <c r="AF146" s="84"/>
      <c r="AG146" s="84"/>
      <c r="AH146" s="84"/>
      <c r="AI146" s="84"/>
      <c r="AJ146" s="84">
        <v>1</v>
      </c>
      <c r="AK146" s="84"/>
      <c r="AL146" s="84"/>
      <c r="AM146" s="68">
        <v>1</v>
      </c>
      <c r="AN146" s="84"/>
      <c r="AO146" s="84"/>
      <c r="AP146" s="84"/>
      <c r="AQ146" s="68"/>
      <c r="AR146" s="84">
        <v>1</v>
      </c>
      <c r="AS146" s="84">
        <v>1</v>
      </c>
      <c r="AT146" s="84"/>
      <c r="AU146" s="84"/>
      <c r="AV146" s="68"/>
      <c r="AW146" s="68"/>
      <c r="AX146" s="68"/>
      <c r="AY146" s="84"/>
      <c r="AZ146" s="68"/>
      <c r="BA146" s="68"/>
      <c r="BB146" s="84"/>
      <c r="BC146" s="84"/>
      <c r="BD146" s="84"/>
      <c r="BE146" s="84"/>
      <c r="BF146" s="84"/>
      <c r="BG146" s="84"/>
      <c r="BH146" s="84"/>
      <c r="BI146" s="68"/>
      <c r="BJ146" s="68">
        <v>1</v>
      </c>
      <c r="BK146" s="68"/>
      <c r="BL146" s="68"/>
      <c r="BM146" s="84"/>
      <c r="BN146" s="68"/>
      <c r="BO146" s="68"/>
      <c r="BP146" s="68"/>
      <c r="BQ146" s="68"/>
      <c r="BR146" s="68"/>
    </row>
    <row r="147" spans="1:70" x14ac:dyDescent="0.25">
      <c r="A147" s="67">
        <v>1</v>
      </c>
      <c r="E147" s="67" t="s">
        <v>743</v>
      </c>
      <c r="F147" s="2" t="s">
        <v>568</v>
      </c>
      <c r="G147" s="2" t="s">
        <v>568</v>
      </c>
      <c r="H147" s="89" t="s">
        <v>869</v>
      </c>
      <c r="I147" s="68" t="s">
        <v>797</v>
      </c>
      <c r="J147" s="68" t="s">
        <v>1797</v>
      </c>
      <c r="K147" s="68" t="s">
        <v>10</v>
      </c>
      <c r="L147" s="3">
        <v>25000</v>
      </c>
      <c r="M147" s="3">
        <v>250</v>
      </c>
      <c r="N147" s="3">
        <v>1250</v>
      </c>
      <c r="O147" s="68">
        <v>7</v>
      </c>
      <c r="P147" s="84">
        <f t="shared" si="8"/>
        <v>7</v>
      </c>
      <c r="Q147" s="84">
        <f t="shared" si="9"/>
        <v>0</v>
      </c>
      <c r="R147" s="87"/>
      <c r="S147" s="87"/>
      <c r="T147" s="107"/>
      <c r="U147" s="108">
        <v>1</v>
      </c>
      <c r="V147" s="108"/>
      <c r="W147" s="108"/>
      <c r="X147" s="68"/>
      <c r="Y147" s="68"/>
      <c r="Z147" s="84">
        <v>1</v>
      </c>
      <c r="AA147" s="68"/>
      <c r="AB147" s="68"/>
      <c r="AC147" s="68"/>
      <c r="AD147" s="68">
        <v>1</v>
      </c>
      <c r="AE147" s="68"/>
      <c r="AF147" s="84"/>
      <c r="AG147" s="84"/>
      <c r="AH147" s="84"/>
      <c r="AI147" s="84"/>
      <c r="AJ147" s="84"/>
      <c r="AK147" s="84"/>
      <c r="AL147" s="84"/>
      <c r="AM147" s="68"/>
      <c r="AN147" s="84"/>
      <c r="AO147" s="84">
        <v>1</v>
      </c>
      <c r="AP147" s="84"/>
      <c r="AQ147" s="68"/>
      <c r="AR147" s="84"/>
      <c r="AS147" s="84"/>
      <c r="AT147" s="84"/>
      <c r="AU147" s="84"/>
      <c r="AV147" s="68">
        <v>1</v>
      </c>
      <c r="AW147" s="68"/>
      <c r="AX147" s="68">
        <v>1</v>
      </c>
      <c r="AY147" s="84"/>
      <c r="AZ147" s="68">
        <v>1</v>
      </c>
      <c r="BA147" s="68"/>
      <c r="BB147" s="84"/>
      <c r="BC147" s="84"/>
      <c r="BD147" s="84"/>
      <c r="BE147" s="84"/>
      <c r="BF147" s="84"/>
      <c r="BG147" s="84"/>
      <c r="BH147" s="84"/>
      <c r="BI147" s="68"/>
      <c r="BJ147" s="68"/>
      <c r="BK147" s="68"/>
      <c r="BL147" s="68"/>
      <c r="BM147" s="84"/>
      <c r="BN147" s="68"/>
      <c r="BO147" s="68"/>
      <c r="BP147" s="68"/>
      <c r="BQ147" s="68"/>
      <c r="BR147" s="68"/>
    </row>
    <row r="148" spans="1:70" x14ac:dyDescent="0.25">
      <c r="A148" s="67">
        <v>1</v>
      </c>
      <c r="E148" s="67" t="s">
        <v>743</v>
      </c>
      <c r="F148" s="2" t="s">
        <v>568</v>
      </c>
      <c r="G148" s="2" t="s">
        <v>568</v>
      </c>
      <c r="H148" s="2" t="s">
        <v>136</v>
      </c>
      <c r="I148" s="68" t="s">
        <v>844</v>
      </c>
      <c r="J148" s="68" t="s">
        <v>1382</v>
      </c>
      <c r="K148" s="68" t="s">
        <v>14</v>
      </c>
      <c r="L148" s="3">
        <v>12000</v>
      </c>
      <c r="M148" s="3">
        <v>120</v>
      </c>
      <c r="N148" s="3">
        <v>600</v>
      </c>
      <c r="O148" s="68">
        <v>6</v>
      </c>
      <c r="P148" s="84">
        <f t="shared" si="8"/>
        <v>5</v>
      </c>
      <c r="Q148" s="84">
        <f t="shared" si="9"/>
        <v>1</v>
      </c>
      <c r="R148" s="87"/>
      <c r="S148" s="87"/>
      <c r="T148" s="107"/>
      <c r="U148" s="108"/>
      <c r="V148" s="108"/>
      <c r="W148" s="108"/>
      <c r="X148" s="68"/>
      <c r="Y148" s="68"/>
      <c r="Z148" s="84"/>
      <c r="AA148" s="68"/>
      <c r="AB148" s="68"/>
      <c r="AC148" s="68"/>
      <c r="AD148" s="68">
        <v>1</v>
      </c>
      <c r="AE148" s="68"/>
      <c r="AF148" s="84"/>
      <c r="AG148" s="84"/>
      <c r="AH148" s="84"/>
      <c r="AI148" s="84"/>
      <c r="AJ148" s="84">
        <v>1</v>
      </c>
      <c r="AK148" s="84"/>
      <c r="AL148" s="84">
        <v>1</v>
      </c>
      <c r="AM148" s="68"/>
      <c r="AN148" s="84"/>
      <c r="AO148" s="84"/>
      <c r="AP148" s="84"/>
      <c r="AQ148" s="68"/>
      <c r="AR148" s="84"/>
      <c r="AS148" s="84"/>
      <c r="AT148" s="84">
        <v>1</v>
      </c>
      <c r="AU148" s="84"/>
      <c r="AV148" s="68"/>
      <c r="AW148" s="68"/>
      <c r="AX148" s="68"/>
      <c r="AY148" s="84"/>
      <c r="AZ148" s="68"/>
      <c r="BA148" s="68"/>
      <c r="BB148" s="84"/>
      <c r="BC148" s="84"/>
      <c r="BD148" s="84"/>
      <c r="BE148" s="84"/>
      <c r="BF148" s="84"/>
      <c r="BG148" s="84"/>
      <c r="BH148" s="84">
        <v>1</v>
      </c>
      <c r="BI148" s="68"/>
      <c r="BJ148" s="68"/>
      <c r="BK148" s="68"/>
      <c r="BL148" s="68"/>
      <c r="BM148" s="84"/>
      <c r="BN148" s="68"/>
      <c r="BO148" s="68"/>
      <c r="BP148" s="68"/>
      <c r="BQ148" s="68"/>
      <c r="BR148" s="68"/>
    </row>
    <row r="149" spans="1:70" x14ac:dyDescent="0.25">
      <c r="A149" s="67">
        <v>1</v>
      </c>
      <c r="E149" s="67" t="s">
        <v>743</v>
      </c>
      <c r="F149" s="2" t="s">
        <v>568</v>
      </c>
      <c r="G149" s="2" t="s">
        <v>568</v>
      </c>
      <c r="H149" s="2" t="s">
        <v>871</v>
      </c>
      <c r="I149" s="68" t="s">
        <v>1926</v>
      </c>
      <c r="J149" s="68" t="s">
        <v>1383</v>
      </c>
      <c r="K149" s="68" t="s">
        <v>15</v>
      </c>
      <c r="L149" s="3">
        <v>50000</v>
      </c>
      <c r="M149" s="3">
        <v>500</v>
      </c>
      <c r="N149" s="3">
        <v>2500</v>
      </c>
      <c r="O149" s="68">
        <v>8</v>
      </c>
      <c r="P149" s="84">
        <f t="shared" si="8"/>
        <v>8</v>
      </c>
      <c r="Q149" s="84">
        <f t="shared" si="9"/>
        <v>0</v>
      </c>
      <c r="R149" s="87"/>
      <c r="S149" s="87"/>
      <c r="T149" s="107"/>
      <c r="U149" s="108"/>
      <c r="V149" s="108">
        <v>1</v>
      </c>
      <c r="W149" s="108">
        <v>1</v>
      </c>
      <c r="X149" s="68"/>
      <c r="Y149" s="68"/>
      <c r="Z149" s="84">
        <v>1</v>
      </c>
      <c r="AA149" s="68"/>
      <c r="AB149" s="68"/>
      <c r="AC149" s="68"/>
      <c r="AD149" s="68"/>
      <c r="AE149" s="68"/>
      <c r="AF149" s="84">
        <v>1</v>
      </c>
      <c r="AG149" s="84">
        <v>1</v>
      </c>
      <c r="AH149" s="84"/>
      <c r="AI149" s="84"/>
      <c r="AJ149" s="84">
        <v>1</v>
      </c>
      <c r="AK149" s="84"/>
      <c r="AL149" s="84"/>
      <c r="AM149" s="68"/>
      <c r="AN149" s="84"/>
      <c r="AO149" s="84"/>
      <c r="AP149" s="84">
        <v>1</v>
      </c>
      <c r="AQ149" s="68"/>
      <c r="AR149" s="84"/>
      <c r="AS149" s="84"/>
      <c r="AT149" s="84"/>
      <c r="AU149" s="84"/>
      <c r="AV149" s="68"/>
      <c r="AW149" s="68"/>
      <c r="AX149" s="68"/>
      <c r="AY149" s="84"/>
      <c r="AZ149" s="68"/>
      <c r="BA149" s="68"/>
      <c r="BB149" s="84"/>
      <c r="BC149" s="84"/>
      <c r="BD149" s="84"/>
      <c r="BE149" s="84"/>
      <c r="BF149" s="84"/>
      <c r="BG149" s="84"/>
      <c r="BH149" s="84"/>
      <c r="BI149" s="68"/>
      <c r="BJ149" s="68"/>
      <c r="BK149" s="68">
        <v>1</v>
      </c>
      <c r="BL149" s="68"/>
      <c r="BM149" s="84"/>
      <c r="BN149" s="68"/>
      <c r="BO149" s="68"/>
      <c r="BP149" s="68"/>
      <c r="BQ149" s="68"/>
      <c r="BR149" s="68"/>
    </row>
    <row r="150" spans="1:70" x14ac:dyDescent="0.25">
      <c r="A150" s="67">
        <v>1</v>
      </c>
      <c r="E150" s="67" t="s">
        <v>743</v>
      </c>
      <c r="F150" s="2" t="s">
        <v>568</v>
      </c>
      <c r="G150" s="2" t="s">
        <v>568</v>
      </c>
      <c r="H150" s="2" t="s">
        <v>170</v>
      </c>
      <c r="I150" s="68" t="s">
        <v>842</v>
      </c>
      <c r="J150" s="68" t="s">
        <v>1368</v>
      </c>
      <c r="K150" s="68" t="s">
        <v>14</v>
      </c>
      <c r="L150" s="3">
        <v>12000</v>
      </c>
      <c r="M150" s="3">
        <v>120</v>
      </c>
      <c r="N150" s="3">
        <v>600</v>
      </c>
      <c r="O150" s="68">
        <v>6</v>
      </c>
      <c r="P150" s="84">
        <f t="shared" si="8"/>
        <v>5</v>
      </c>
      <c r="Q150" s="84">
        <f t="shared" si="9"/>
        <v>1</v>
      </c>
      <c r="R150" s="87"/>
      <c r="S150" s="87"/>
      <c r="T150" s="107"/>
      <c r="U150" s="108"/>
      <c r="V150" s="108"/>
      <c r="W150" s="108"/>
      <c r="X150" s="68"/>
      <c r="Y150" s="68"/>
      <c r="Z150" s="84">
        <v>1</v>
      </c>
      <c r="AA150" s="68"/>
      <c r="AB150" s="68"/>
      <c r="AC150" s="68"/>
      <c r="AD150" s="68"/>
      <c r="AE150" s="68"/>
      <c r="AF150" s="84"/>
      <c r="AG150" s="84">
        <v>1</v>
      </c>
      <c r="AH150" s="84"/>
      <c r="AI150" s="84"/>
      <c r="AJ150" s="84">
        <v>1</v>
      </c>
      <c r="AK150" s="84"/>
      <c r="AL150" s="84"/>
      <c r="AM150" s="68"/>
      <c r="AN150" s="84"/>
      <c r="AO150" s="84"/>
      <c r="AP150" s="84"/>
      <c r="AQ150" s="68"/>
      <c r="AR150" s="84"/>
      <c r="AS150" s="84"/>
      <c r="AT150" s="84"/>
      <c r="AU150" s="84"/>
      <c r="AV150" s="68"/>
      <c r="AW150" s="68">
        <v>1</v>
      </c>
      <c r="AX150" s="68"/>
      <c r="AY150" s="84"/>
      <c r="AZ150" s="68"/>
      <c r="BA150" s="68"/>
      <c r="BB150" s="84"/>
      <c r="BC150" s="84"/>
      <c r="BD150" s="84"/>
      <c r="BE150" s="84"/>
      <c r="BF150" s="84"/>
      <c r="BG150" s="84"/>
      <c r="BH150" s="84"/>
      <c r="BI150" s="68"/>
      <c r="BJ150" s="68">
        <v>1</v>
      </c>
      <c r="BK150" s="68"/>
      <c r="BL150" s="68"/>
      <c r="BM150" s="84"/>
      <c r="BN150" s="68"/>
      <c r="BO150" s="68"/>
      <c r="BP150" s="68"/>
      <c r="BQ150" s="68"/>
      <c r="BR150" s="68"/>
    </row>
    <row r="151" spans="1:70" x14ac:dyDescent="0.25">
      <c r="A151" s="67">
        <v>1</v>
      </c>
      <c r="E151" s="67" t="s">
        <v>743</v>
      </c>
      <c r="F151" s="2" t="s">
        <v>568</v>
      </c>
      <c r="G151" s="2" t="s">
        <v>568</v>
      </c>
      <c r="H151" s="2" t="s">
        <v>874</v>
      </c>
      <c r="I151" s="68" t="s">
        <v>879</v>
      </c>
      <c r="J151" s="68" t="s">
        <v>1373</v>
      </c>
      <c r="K151" s="68" t="s">
        <v>10</v>
      </c>
      <c r="L151" s="3">
        <v>25000</v>
      </c>
      <c r="M151" s="3">
        <v>250</v>
      </c>
      <c r="N151" s="3">
        <v>1250</v>
      </c>
      <c r="O151" s="68">
        <v>7</v>
      </c>
      <c r="P151" s="84">
        <f t="shared" si="8"/>
        <v>7</v>
      </c>
      <c r="Q151" s="84">
        <f t="shared" si="9"/>
        <v>0</v>
      </c>
      <c r="R151" s="87"/>
      <c r="S151" s="87"/>
      <c r="T151" s="107">
        <v>1</v>
      </c>
      <c r="U151" s="108">
        <v>1</v>
      </c>
      <c r="V151" s="108"/>
      <c r="W151" s="108"/>
      <c r="X151" s="68">
        <v>1</v>
      </c>
      <c r="Y151" s="68"/>
      <c r="Z151" s="84"/>
      <c r="AA151" s="68"/>
      <c r="AB151" s="68"/>
      <c r="AC151" s="68"/>
      <c r="AD151" s="68"/>
      <c r="AE151" s="68"/>
      <c r="AF151" s="84"/>
      <c r="AG151" s="84">
        <v>1</v>
      </c>
      <c r="AH151" s="84"/>
      <c r="AI151" s="84"/>
      <c r="AJ151" s="84">
        <v>1</v>
      </c>
      <c r="AK151" s="84"/>
      <c r="AL151" s="84"/>
      <c r="AM151" s="68"/>
      <c r="AN151" s="84"/>
      <c r="AO151" s="84"/>
      <c r="AP151" s="84"/>
      <c r="AQ151" s="68"/>
      <c r="AR151" s="84"/>
      <c r="AS151" s="84"/>
      <c r="AT151" s="84"/>
      <c r="AU151" s="84"/>
      <c r="AV151" s="68"/>
      <c r="AW151" s="68"/>
      <c r="AX151" s="68"/>
      <c r="AY151" s="84">
        <v>1</v>
      </c>
      <c r="AZ151" s="68"/>
      <c r="BA151" s="68"/>
      <c r="BB151" s="84"/>
      <c r="BC151" s="84"/>
      <c r="BD151" s="84"/>
      <c r="BE151" s="84"/>
      <c r="BF151" s="84">
        <v>1</v>
      </c>
      <c r="BG151" s="84"/>
      <c r="BH151" s="84"/>
      <c r="BI151" s="68"/>
      <c r="BJ151" s="68"/>
      <c r="BK151" s="68"/>
      <c r="BL151" s="68"/>
      <c r="BM151" s="84"/>
      <c r="BN151" s="68"/>
      <c r="BO151" s="68"/>
      <c r="BP151" s="68"/>
      <c r="BQ151" s="68"/>
      <c r="BR151" s="68"/>
    </row>
    <row r="152" spans="1:70" x14ac:dyDescent="0.25">
      <c r="A152" s="67">
        <v>1</v>
      </c>
      <c r="F152" s="4" t="s">
        <v>568</v>
      </c>
      <c r="G152" s="4" t="s">
        <v>882</v>
      </c>
      <c r="H152" s="4" t="s">
        <v>137</v>
      </c>
      <c r="I152" s="86" t="s">
        <v>841</v>
      </c>
      <c r="J152" s="86" t="s">
        <v>1768</v>
      </c>
      <c r="K152" s="86" t="s">
        <v>10</v>
      </c>
      <c r="L152" s="6">
        <v>25000</v>
      </c>
      <c r="M152" s="6">
        <v>250</v>
      </c>
      <c r="N152" s="6">
        <v>1250</v>
      </c>
      <c r="O152" s="86">
        <v>7</v>
      </c>
      <c r="P152" s="87">
        <f t="shared" si="8"/>
        <v>7</v>
      </c>
      <c r="Q152" s="84">
        <f>O152-P152</f>
        <v>0</v>
      </c>
      <c r="R152" s="87"/>
      <c r="S152" s="87"/>
      <c r="T152" s="109">
        <v>1</v>
      </c>
      <c r="U152" s="110"/>
      <c r="V152" s="110"/>
      <c r="W152" s="110"/>
      <c r="X152" s="86"/>
      <c r="Y152" s="86"/>
      <c r="Z152" s="87">
        <v>1</v>
      </c>
      <c r="AA152" s="86"/>
      <c r="AB152" s="86">
        <v>1</v>
      </c>
      <c r="AC152" s="86"/>
      <c r="AD152" s="86"/>
      <c r="AE152" s="86"/>
      <c r="AF152" s="87"/>
      <c r="AG152" s="87"/>
      <c r="AH152" s="87"/>
      <c r="AI152" s="87"/>
      <c r="AJ152" s="87"/>
      <c r="AK152" s="87"/>
      <c r="AL152" s="87"/>
      <c r="AM152" s="86">
        <v>1</v>
      </c>
      <c r="AN152" s="87"/>
      <c r="AO152" s="87"/>
      <c r="AP152" s="87"/>
      <c r="AQ152" s="86"/>
      <c r="AR152" s="87"/>
      <c r="AS152" s="87"/>
      <c r="AT152" s="87"/>
      <c r="AU152" s="87"/>
      <c r="AV152" s="86"/>
      <c r="AW152" s="86"/>
      <c r="AX152" s="86"/>
      <c r="AY152" s="87">
        <v>1</v>
      </c>
      <c r="AZ152" s="86"/>
      <c r="BA152" s="86"/>
      <c r="BB152" s="87"/>
      <c r="BC152" s="87"/>
      <c r="BD152" s="87"/>
      <c r="BE152" s="87"/>
      <c r="BF152" s="87">
        <v>1</v>
      </c>
      <c r="BG152" s="87"/>
      <c r="BH152" s="87"/>
      <c r="BI152" s="86">
        <v>1</v>
      </c>
      <c r="BJ152" s="86"/>
      <c r="BK152" s="86"/>
      <c r="BL152" s="86"/>
      <c r="BM152" s="87"/>
      <c r="BN152" s="68"/>
      <c r="BO152" s="68"/>
      <c r="BP152" s="68"/>
      <c r="BQ152" s="68"/>
      <c r="BR152" s="68"/>
    </row>
    <row r="153" spans="1:70" x14ac:dyDescent="0.25">
      <c r="A153" s="67">
        <v>1</v>
      </c>
      <c r="F153" s="4" t="s">
        <v>568</v>
      </c>
      <c r="G153" s="4" t="s">
        <v>882</v>
      </c>
      <c r="H153" s="4" t="s">
        <v>139</v>
      </c>
      <c r="I153" s="86" t="s">
        <v>842</v>
      </c>
      <c r="J153" s="86" t="s">
        <v>2393</v>
      </c>
      <c r="K153" s="86" t="s">
        <v>14</v>
      </c>
      <c r="L153" s="6">
        <v>12000</v>
      </c>
      <c r="M153" s="6">
        <v>120</v>
      </c>
      <c r="N153" s="6">
        <v>600</v>
      </c>
      <c r="O153" s="86">
        <v>6</v>
      </c>
      <c r="P153" s="87">
        <f t="shared" si="8"/>
        <v>4</v>
      </c>
      <c r="Q153" s="84">
        <f>O153-P153</f>
        <v>2</v>
      </c>
      <c r="R153" s="87"/>
      <c r="S153" s="87"/>
      <c r="T153" s="109"/>
      <c r="U153" s="110"/>
      <c r="V153" s="110"/>
      <c r="W153" s="110"/>
      <c r="X153" s="86"/>
      <c r="Y153" s="86"/>
      <c r="Z153" s="87">
        <v>1</v>
      </c>
      <c r="AA153" s="86"/>
      <c r="AB153" s="86"/>
      <c r="AC153" s="86">
        <v>1</v>
      </c>
      <c r="AD153" s="86"/>
      <c r="AE153" s="86"/>
      <c r="AF153" s="87"/>
      <c r="AG153" s="87"/>
      <c r="AH153" s="87"/>
      <c r="AI153" s="87"/>
      <c r="AJ153" s="87"/>
      <c r="AK153" s="87"/>
      <c r="AL153" s="87"/>
      <c r="AM153" s="86"/>
      <c r="AN153" s="87"/>
      <c r="AO153" s="87"/>
      <c r="AP153" s="87"/>
      <c r="AQ153" s="86"/>
      <c r="AR153" s="87"/>
      <c r="AS153" s="87">
        <v>1</v>
      </c>
      <c r="AT153" s="87"/>
      <c r="AU153" s="87"/>
      <c r="AV153" s="86"/>
      <c r="AW153" s="86"/>
      <c r="AX153" s="86"/>
      <c r="AY153" s="87"/>
      <c r="AZ153" s="86"/>
      <c r="BA153" s="86"/>
      <c r="BB153" s="87">
        <v>1</v>
      </c>
      <c r="BC153" s="87"/>
      <c r="BD153" s="87"/>
      <c r="BE153" s="87"/>
      <c r="BF153" s="87"/>
      <c r="BG153" s="87"/>
      <c r="BH153" s="87"/>
      <c r="BI153" s="86"/>
      <c r="BJ153" s="86"/>
      <c r="BK153" s="86"/>
      <c r="BL153" s="86"/>
      <c r="BM153" s="87"/>
      <c r="BN153" s="68"/>
      <c r="BO153" s="68"/>
      <c r="BP153" s="68"/>
      <c r="BQ153" s="68"/>
      <c r="BR153" s="68"/>
    </row>
    <row r="154" spans="1:70" x14ac:dyDescent="0.25">
      <c r="A154" s="67">
        <v>1</v>
      </c>
      <c r="F154" s="4" t="s">
        <v>568</v>
      </c>
      <c r="G154" s="4" t="s">
        <v>882</v>
      </c>
      <c r="H154" s="4" t="s">
        <v>138</v>
      </c>
      <c r="I154" s="86" t="s">
        <v>843</v>
      </c>
      <c r="J154" s="86" t="s">
        <v>1371</v>
      </c>
      <c r="K154" s="86" t="s">
        <v>10</v>
      </c>
      <c r="L154" s="6">
        <v>25000</v>
      </c>
      <c r="M154" s="6">
        <v>250</v>
      </c>
      <c r="N154" s="6">
        <v>1250</v>
      </c>
      <c r="O154" s="86">
        <v>7</v>
      </c>
      <c r="P154" s="87">
        <f t="shared" si="8"/>
        <v>5</v>
      </c>
      <c r="Q154" s="84">
        <f>O154-P154</f>
        <v>2</v>
      </c>
      <c r="R154" s="87"/>
      <c r="S154" s="87"/>
      <c r="T154" s="109"/>
      <c r="U154" s="110"/>
      <c r="V154" s="110"/>
      <c r="W154" s="110"/>
      <c r="X154" s="86"/>
      <c r="Y154" s="86"/>
      <c r="Z154" s="87">
        <v>1</v>
      </c>
      <c r="AA154" s="86"/>
      <c r="AB154" s="86"/>
      <c r="AC154" s="86"/>
      <c r="AD154" s="86"/>
      <c r="AE154" s="86"/>
      <c r="AF154" s="87">
        <v>1</v>
      </c>
      <c r="AG154" s="87"/>
      <c r="AH154" s="87"/>
      <c r="AI154" s="87"/>
      <c r="AJ154" s="87"/>
      <c r="AK154" s="87"/>
      <c r="AL154" s="87"/>
      <c r="AM154" s="86"/>
      <c r="AN154" s="87"/>
      <c r="AO154" s="87"/>
      <c r="AP154" s="87"/>
      <c r="AQ154" s="86"/>
      <c r="AR154" s="87">
        <v>1</v>
      </c>
      <c r="AS154" s="87"/>
      <c r="AT154" s="87"/>
      <c r="AU154" s="87"/>
      <c r="AV154" s="86"/>
      <c r="AW154" s="86"/>
      <c r="AX154" s="86"/>
      <c r="AY154" s="87"/>
      <c r="AZ154" s="86"/>
      <c r="BA154" s="86"/>
      <c r="BB154" s="87"/>
      <c r="BC154" s="87">
        <v>1</v>
      </c>
      <c r="BD154" s="87">
        <v>1</v>
      </c>
      <c r="BE154" s="87"/>
      <c r="BF154" s="87"/>
      <c r="BG154" s="87"/>
      <c r="BH154" s="87"/>
      <c r="BI154" s="86"/>
      <c r="BJ154" s="86"/>
      <c r="BK154" s="86"/>
      <c r="BL154" s="86"/>
      <c r="BM154" s="87"/>
      <c r="BN154" s="68"/>
      <c r="BO154" s="68"/>
      <c r="BP154" s="68"/>
      <c r="BQ154" s="68"/>
      <c r="BR154" s="68"/>
    </row>
    <row r="155" spans="1:70" x14ac:dyDescent="0.25">
      <c r="A155" s="67">
        <v>1</v>
      </c>
      <c r="E155" s="67" t="s">
        <v>743</v>
      </c>
      <c r="F155" s="2" t="s">
        <v>888</v>
      </c>
      <c r="G155" s="2" t="s">
        <v>888</v>
      </c>
      <c r="H155" s="2" t="s">
        <v>134</v>
      </c>
      <c r="I155" s="68" t="s">
        <v>860</v>
      </c>
      <c r="J155" s="68" t="s">
        <v>1797</v>
      </c>
      <c r="K155" s="68" t="s">
        <v>14</v>
      </c>
      <c r="L155" s="3">
        <v>12000</v>
      </c>
      <c r="M155" s="3">
        <v>120</v>
      </c>
      <c r="N155" s="3">
        <v>600</v>
      </c>
      <c r="O155" s="68">
        <v>6</v>
      </c>
      <c r="P155" s="84">
        <f t="shared" si="8"/>
        <v>4</v>
      </c>
      <c r="Q155" s="84">
        <f t="shared" si="9"/>
        <v>2</v>
      </c>
      <c r="R155" s="87"/>
      <c r="S155" s="87"/>
      <c r="T155" s="107"/>
      <c r="U155" s="108"/>
      <c r="V155" s="108"/>
      <c r="W155" s="108"/>
      <c r="X155" s="68"/>
      <c r="Y155" s="68"/>
      <c r="Z155" s="84">
        <v>1</v>
      </c>
      <c r="AA155" s="68"/>
      <c r="AB155" s="68"/>
      <c r="AC155" s="68"/>
      <c r="AD155" s="68"/>
      <c r="AE155" s="68"/>
      <c r="AF155" s="84">
        <v>1</v>
      </c>
      <c r="AG155" s="84"/>
      <c r="AH155" s="84"/>
      <c r="AI155" s="84"/>
      <c r="AJ155" s="84"/>
      <c r="AK155" s="84"/>
      <c r="AL155" s="84"/>
      <c r="AM155" s="68">
        <v>1</v>
      </c>
      <c r="AN155" s="84"/>
      <c r="AO155" s="84"/>
      <c r="AP155" s="84"/>
      <c r="AQ155" s="68"/>
      <c r="AR155" s="84"/>
      <c r="AS155" s="84"/>
      <c r="AT155" s="84"/>
      <c r="AU155" s="84"/>
      <c r="AV155" s="68"/>
      <c r="AW155" s="68"/>
      <c r="AX155" s="68"/>
      <c r="AY155" s="84"/>
      <c r="AZ155" s="68"/>
      <c r="BA155" s="68"/>
      <c r="BB155" s="84"/>
      <c r="BC155" s="84"/>
      <c r="BD155" s="84"/>
      <c r="BE155" s="84"/>
      <c r="BF155" s="84"/>
      <c r="BG155" s="84"/>
      <c r="BH155" s="84"/>
      <c r="BI155" s="68"/>
      <c r="BJ155" s="68"/>
      <c r="BK155" s="68"/>
      <c r="BL155" s="68"/>
      <c r="BM155" s="84">
        <v>1</v>
      </c>
      <c r="BN155" s="68"/>
      <c r="BO155" s="68"/>
      <c r="BP155" s="68"/>
      <c r="BQ155" s="68"/>
      <c r="BR155" s="68"/>
    </row>
    <row r="156" spans="1:70" x14ac:dyDescent="0.25">
      <c r="A156" s="67">
        <v>1</v>
      </c>
      <c r="E156" s="67" t="s">
        <v>743</v>
      </c>
      <c r="F156" s="2" t="s">
        <v>888</v>
      </c>
      <c r="G156" s="2" t="s">
        <v>888</v>
      </c>
      <c r="H156" s="2" t="s">
        <v>872</v>
      </c>
      <c r="I156" s="68" t="s">
        <v>846</v>
      </c>
      <c r="J156" s="68" t="s">
        <v>1768</v>
      </c>
      <c r="K156" s="68" t="s">
        <v>14</v>
      </c>
      <c r="L156" s="3">
        <v>12000</v>
      </c>
      <c r="M156" s="3">
        <v>120</v>
      </c>
      <c r="N156" s="3">
        <v>600</v>
      </c>
      <c r="O156" s="68">
        <v>6</v>
      </c>
      <c r="P156" s="84">
        <f t="shared" si="8"/>
        <v>6</v>
      </c>
      <c r="Q156" s="84">
        <f t="shared" si="9"/>
        <v>0</v>
      </c>
      <c r="R156" s="87"/>
      <c r="S156" s="87"/>
      <c r="T156" s="107">
        <v>1</v>
      </c>
      <c r="U156" s="108"/>
      <c r="V156" s="108"/>
      <c r="W156" s="108"/>
      <c r="X156" s="68">
        <v>1</v>
      </c>
      <c r="Y156" s="68"/>
      <c r="Z156" s="84"/>
      <c r="AA156" s="68"/>
      <c r="AB156" s="68"/>
      <c r="AC156" s="68">
        <v>1</v>
      </c>
      <c r="AD156" s="68"/>
      <c r="AE156" s="68">
        <v>1</v>
      </c>
      <c r="AF156" s="84"/>
      <c r="AG156" s="84"/>
      <c r="AH156" s="84"/>
      <c r="AI156" s="84"/>
      <c r="AJ156" s="84"/>
      <c r="AK156" s="84"/>
      <c r="AL156" s="84"/>
      <c r="AM156" s="68"/>
      <c r="AN156" s="84"/>
      <c r="AO156" s="84"/>
      <c r="AP156" s="84"/>
      <c r="AQ156" s="68"/>
      <c r="AR156" s="84"/>
      <c r="AS156" s="84"/>
      <c r="AT156" s="84"/>
      <c r="AU156" s="84"/>
      <c r="AV156" s="68"/>
      <c r="AW156" s="68"/>
      <c r="AX156" s="68"/>
      <c r="AY156" s="84">
        <v>1</v>
      </c>
      <c r="AZ156" s="68"/>
      <c r="BA156" s="68"/>
      <c r="BB156" s="84"/>
      <c r="BC156" s="84"/>
      <c r="BD156" s="84"/>
      <c r="BE156" s="84"/>
      <c r="BF156" s="84">
        <v>1</v>
      </c>
      <c r="BG156" s="84"/>
      <c r="BH156" s="84"/>
      <c r="BI156" s="68"/>
      <c r="BJ156" s="68"/>
      <c r="BK156" s="68"/>
      <c r="BL156" s="68"/>
      <c r="BM156" s="84"/>
      <c r="BN156" s="68"/>
      <c r="BO156" s="68"/>
      <c r="BP156" s="68"/>
      <c r="BQ156" s="68"/>
      <c r="BR156" s="68"/>
    </row>
    <row r="157" spans="1:70" x14ac:dyDescent="0.25">
      <c r="A157" s="67">
        <v>1</v>
      </c>
      <c r="E157" s="67" t="s">
        <v>743</v>
      </c>
      <c r="F157" s="2" t="s">
        <v>888</v>
      </c>
      <c r="G157" s="2" t="s">
        <v>888</v>
      </c>
      <c r="H157" s="2" t="s">
        <v>133</v>
      </c>
      <c r="I157" s="68" t="s">
        <v>847</v>
      </c>
      <c r="J157" s="68" t="s">
        <v>1368</v>
      </c>
      <c r="K157" s="68" t="s">
        <v>7</v>
      </c>
      <c r="L157" s="3">
        <v>5000</v>
      </c>
      <c r="M157" s="3">
        <v>50</v>
      </c>
      <c r="N157" s="3">
        <v>250</v>
      </c>
      <c r="O157" s="68">
        <v>5</v>
      </c>
      <c r="P157" s="84">
        <f t="shared" ref="P157:P183" si="10">SUM(R157:BM157)</f>
        <v>4</v>
      </c>
      <c r="Q157" s="84">
        <f t="shared" si="9"/>
        <v>1</v>
      </c>
      <c r="R157" s="87"/>
      <c r="S157" s="87"/>
      <c r="T157" s="107">
        <v>1</v>
      </c>
      <c r="U157" s="108"/>
      <c r="V157" s="108"/>
      <c r="W157" s="108"/>
      <c r="X157" s="68"/>
      <c r="Y157" s="68"/>
      <c r="Z157" s="84"/>
      <c r="AA157" s="68"/>
      <c r="AB157" s="68"/>
      <c r="AC157" s="68"/>
      <c r="AD157" s="68"/>
      <c r="AE157" s="68"/>
      <c r="AF157" s="84"/>
      <c r="AG157" s="84"/>
      <c r="AH157" s="84"/>
      <c r="AI157" s="84"/>
      <c r="AJ157" s="84"/>
      <c r="AK157" s="84"/>
      <c r="AL157" s="84">
        <v>1</v>
      </c>
      <c r="AM157" s="68"/>
      <c r="AN157" s="84"/>
      <c r="AO157" s="84"/>
      <c r="AP157" s="84"/>
      <c r="AQ157" s="68"/>
      <c r="AR157" s="84"/>
      <c r="AS157" s="84"/>
      <c r="AT157" s="84"/>
      <c r="AU157" s="84"/>
      <c r="AV157" s="68">
        <v>1</v>
      </c>
      <c r="AW157" s="68"/>
      <c r="AX157" s="68"/>
      <c r="AY157" s="84"/>
      <c r="AZ157" s="68">
        <v>1</v>
      </c>
      <c r="BA157" s="68"/>
      <c r="BB157" s="84"/>
      <c r="BC157" s="84"/>
      <c r="BD157" s="84"/>
      <c r="BE157" s="84"/>
      <c r="BF157" s="84"/>
      <c r="BG157" s="84"/>
      <c r="BH157" s="84"/>
      <c r="BI157" s="68"/>
      <c r="BJ157" s="68"/>
      <c r="BK157" s="68"/>
      <c r="BL157" s="68"/>
      <c r="BM157" s="84"/>
      <c r="BN157" s="68"/>
      <c r="BO157" s="68"/>
      <c r="BP157" s="68"/>
      <c r="BQ157" s="68"/>
      <c r="BR157" s="68"/>
    </row>
    <row r="158" spans="1:70" x14ac:dyDescent="0.25">
      <c r="A158" s="67">
        <v>1</v>
      </c>
      <c r="E158" s="67" t="s">
        <v>743</v>
      </c>
      <c r="F158" s="2" t="s">
        <v>888</v>
      </c>
      <c r="G158" s="2" t="s">
        <v>888</v>
      </c>
      <c r="H158" s="2" t="s">
        <v>873</v>
      </c>
      <c r="I158" s="68" t="s">
        <v>861</v>
      </c>
      <c r="J158" s="68" t="s">
        <v>1764</v>
      </c>
      <c r="K158" s="68" t="s">
        <v>10</v>
      </c>
      <c r="L158" s="3">
        <v>25000</v>
      </c>
      <c r="M158" s="3">
        <v>250</v>
      </c>
      <c r="N158" s="3">
        <v>1250</v>
      </c>
      <c r="O158" s="68">
        <v>7</v>
      </c>
      <c r="P158" s="84">
        <f t="shared" si="10"/>
        <v>7</v>
      </c>
      <c r="Q158" s="84">
        <f t="shared" si="9"/>
        <v>0</v>
      </c>
      <c r="R158" s="87"/>
      <c r="S158" s="87"/>
      <c r="T158" s="107"/>
      <c r="U158" s="108">
        <v>1</v>
      </c>
      <c r="V158" s="108"/>
      <c r="W158" s="108"/>
      <c r="X158" s="68"/>
      <c r="Y158" s="68"/>
      <c r="Z158" s="84">
        <v>1</v>
      </c>
      <c r="AA158" s="68"/>
      <c r="AB158" s="68"/>
      <c r="AC158" s="68"/>
      <c r="AD158" s="68"/>
      <c r="AE158" s="68"/>
      <c r="AF158" s="84"/>
      <c r="AG158" s="84">
        <v>1</v>
      </c>
      <c r="AH158" s="84"/>
      <c r="AI158" s="84"/>
      <c r="AJ158" s="84">
        <v>1</v>
      </c>
      <c r="AK158" s="84"/>
      <c r="AL158" s="84"/>
      <c r="AM158" s="68">
        <v>1</v>
      </c>
      <c r="AN158" s="84"/>
      <c r="AO158" s="84"/>
      <c r="AP158" s="84"/>
      <c r="AQ158" s="68"/>
      <c r="AR158" s="84"/>
      <c r="AS158" s="84"/>
      <c r="AT158" s="84">
        <v>1</v>
      </c>
      <c r="AU158" s="84"/>
      <c r="AV158" s="68"/>
      <c r="AW158" s="68">
        <v>1</v>
      </c>
      <c r="AX158" s="68"/>
      <c r="AY158" s="84"/>
      <c r="AZ158" s="68"/>
      <c r="BA158" s="68"/>
      <c r="BB158" s="84"/>
      <c r="BC158" s="84"/>
      <c r="BD158" s="84"/>
      <c r="BE158" s="84"/>
      <c r="BF158" s="84"/>
      <c r="BG158" s="84"/>
      <c r="BH158" s="84"/>
      <c r="BI158" s="68"/>
      <c r="BJ158" s="68"/>
      <c r="BK158" s="68"/>
      <c r="BL158" s="68"/>
      <c r="BM158" s="84"/>
      <c r="BN158" s="68"/>
      <c r="BO158" s="68"/>
      <c r="BP158" s="68"/>
      <c r="BQ158" s="68"/>
      <c r="BR158" s="68"/>
    </row>
    <row r="159" spans="1:70" x14ac:dyDescent="0.25">
      <c r="A159" s="67">
        <v>1</v>
      </c>
      <c r="E159" s="67" t="s">
        <v>743</v>
      </c>
      <c r="F159" s="2" t="s">
        <v>888</v>
      </c>
      <c r="G159" s="2" t="s">
        <v>888</v>
      </c>
      <c r="H159" s="2" t="s">
        <v>1902</v>
      </c>
      <c r="I159" s="68" t="s">
        <v>848</v>
      </c>
      <c r="J159" s="68" t="s">
        <v>1749</v>
      </c>
      <c r="K159" s="68" t="s">
        <v>12</v>
      </c>
      <c r="L159" s="3">
        <v>2000</v>
      </c>
      <c r="M159" s="3">
        <v>20</v>
      </c>
      <c r="N159" s="3">
        <v>100</v>
      </c>
      <c r="O159" s="68">
        <v>4</v>
      </c>
      <c r="P159" s="84">
        <f t="shared" si="10"/>
        <v>3</v>
      </c>
      <c r="Q159" s="84">
        <f t="shared" si="9"/>
        <v>1</v>
      </c>
      <c r="R159" s="87"/>
      <c r="S159" s="87"/>
      <c r="T159" s="107"/>
      <c r="U159" s="108"/>
      <c r="V159" s="108"/>
      <c r="W159" s="108"/>
      <c r="X159" s="68"/>
      <c r="Y159" s="68"/>
      <c r="Z159" s="84"/>
      <c r="AA159" s="68"/>
      <c r="AB159" s="68"/>
      <c r="AC159" s="68"/>
      <c r="AD159" s="68"/>
      <c r="AE159" s="68"/>
      <c r="AF159" s="84"/>
      <c r="AG159" s="84"/>
      <c r="AH159" s="84"/>
      <c r="AI159" s="84"/>
      <c r="AJ159" s="84"/>
      <c r="AK159" s="84"/>
      <c r="AL159" s="84"/>
      <c r="AM159" s="68"/>
      <c r="AN159" s="84"/>
      <c r="AO159" s="84"/>
      <c r="AP159" s="84"/>
      <c r="AQ159" s="68"/>
      <c r="AR159" s="84">
        <v>1</v>
      </c>
      <c r="AS159" s="84"/>
      <c r="AT159" s="84"/>
      <c r="AU159" s="84">
        <v>1</v>
      </c>
      <c r="AV159" s="68"/>
      <c r="AW159" s="68"/>
      <c r="AX159" s="68"/>
      <c r="AY159" s="84"/>
      <c r="AZ159" s="68"/>
      <c r="BA159" s="68"/>
      <c r="BB159" s="84"/>
      <c r="BC159" s="84"/>
      <c r="BD159" s="84"/>
      <c r="BE159" s="84"/>
      <c r="BF159" s="84"/>
      <c r="BG159" s="84"/>
      <c r="BH159" s="84"/>
      <c r="BI159" s="68"/>
      <c r="BJ159" s="68">
        <v>1</v>
      </c>
      <c r="BK159" s="68"/>
      <c r="BL159" s="68"/>
      <c r="BM159" s="84"/>
      <c r="BN159" s="68"/>
      <c r="BO159" s="68"/>
      <c r="BP159" s="68"/>
      <c r="BQ159" s="68"/>
      <c r="BR159" s="68"/>
    </row>
    <row r="160" spans="1:70" x14ac:dyDescent="0.25">
      <c r="A160" s="67">
        <v>1</v>
      </c>
      <c r="E160" s="67" t="s">
        <v>743</v>
      </c>
      <c r="F160" s="2" t="s">
        <v>888</v>
      </c>
      <c r="G160" s="2" t="s">
        <v>888</v>
      </c>
      <c r="H160" s="2" t="s">
        <v>376</v>
      </c>
      <c r="I160" s="68" t="s">
        <v>851</v>
      </c>
      <c r="J160" s="68" t="s">
        <v>1382</v>
      </c>
      <c r="K160" s="68" t="s">
        <v>15</v>
      </c>
      <c r="L160" s="3">
        <v>50000</v>
      </c>
      <c r="M160" s="3">
        <v>500</v>
      </c>
      <c r="N160" s="3">
        <v>2500</v>
      </c>
      <c r="O160" s="68">
        <v>8</v>
      </c>
      <c r="P160" s="84">
        <f t="shared" si="10"/>
        <v>9</v>
      </c>
      <c r="Q160" s="84">
        <f t="shared" si="9"/>
        <v>-1</v>
      </c>
      <c r="R160" s="87"/>
      <c r="S160" s="87"/>
      <c r="T160" s="107"/>
      <c r="U160" s="108">
        <v>1</v>
      </c>
      <c r="V160" s="108">
        <v>1</v>
      </c>
      <c r="W160" s="108">
        <v>1</v>
      </c>
      <c r="X160" s="68"/>
      <c r="Y160" s="68"/>
      <c r="Z160" s="84">
        <v>1</v>
      </c>
      <c r="AA160" s="68"/>
      <c r="AB160" s="68"/>
      <c r="AC160" s="68"/>
      <c r="AD160" s="68"/>
      <c r="AE160" s="68"/>
      <c r="AF160" s="84"/>
      <c r="AG160" s="84"/>
      <c r="AH160" s="84"/>
      <c r="AI160" s="84"/>
      <c r="AJ160" s="84">
        <v>1</v>
      </c>
      <c r="AK160" s="84"/>
      <c r="AL160" s="84"/>
      <c r="AM160" s="68"/>
      <c r="AN160" s="84"/>
      <c r="AO160" s="84"/>
      <c r="AP160" s="84"/>
      <c r="AQ160" s="68"/>
      <c r="AR160" s="84">
        <v>1</v>
      </c>
      <c r="AS160" s="84"/>
      <c r="AT160" s="84"/>
      <c r="AU160" s="84"/>
      <c r="AV160" s="68">
        <v>1</v>
      </c>
      <c r="AW160" s="68"/>
      <c r="AX160" s="68"/>
      <c r="AY160" s="84"/>
      <c r="AZ160" s="68">
        <v>1</v>
      </c>
      <c r="BA160" s="68"/>
      <c r="BB160" s="84"/>
      <c r="BC160" s="84"/>
      <c r="BD160" s="84"/>
      <c r="BE160" s="84"/>
      <c r="BF160" s="84"/>
      <c r="BG160" s="84"/>
      <c r="BH160" s="84"/>
      <c r="BI160" s="68"/>
      <c r="BJ160" s="68"/>
      <c r="BK160" s="68"/>
      <c r="BL160" s="68">
        <v>1</v>
      </c>
      <c r="BM160" s="84"/>
      <c r="BN160" s="68"/>
      <c r="BO160" s="68"/>
      <c r="BP160" s="68"/>
      <c r="BQ160" s="68"/>
      <c r="BR160" s="68"/>
    </row>
    <row r="161" spans="1:70" x14ac:dyDescent="0.25">
      <c r="A161" s="67">
        <v>1</v>
      </c>
      <c r="F161" s="4" t="s">
        <v>888</v>
      </c>
      <c r="G161" s="4" t="s">
        <v>128</v>
      </c>
      <c r="H161" s="4" t="s">
        <v>129</v>
      </c>
      <c r="I161" s="86" t="s">
        <v>849</v>
      </c>
      <c r="J161" s="86" t="s">
        <v>1795</v>
      </c>
      <c r="K161" s="86" t="s">
        <v>10</v>
      </c>
      <c r="L161" s="6">
        <v>25000</v>
      </c>
      <c r="M161" s="6">
        <v>250</v>
      </c>
      <c r="N161" s="6">
        <v>1250</v>
      </c>
      <c r="O161" s="86">
        <v>7</v>
      </c>
      <c r="P161" s="87">
        <f t="shared" si="10"/>
        <v>5</v>
      </c>
      <c r="Q161" s="84">
        <f t="shared" si="9"/>
        <v>2</v>
      </c>
      <c r="R161" s="87"/>
      <c r="S161" s="87"/>
      <c r="T161" s="109">
        <v>1</v>
      </c>
      <c r="U161" s="110"/>
      <c r="V161" s="110"/>
      <c r="W161" s="110"/>
      <c r="X161" s="86"/>
      <c r="Y161" s="86"/>
      <c r="Z161" s="87"/>
      <c r="AA161" s="86"/>
      <c r="AB161" s="86"/>
      <c r="AC161" s="86"/>
      <c r="AD161" s="86"/>
      <c r="AE161" s="86">
        <v>1</v>
      </c>
      <c r="AF161" s="87"/>
      <c r="AG161" s="87"/>
      <c r="AH161" s="87"/>
      <c r="AI161" s="87">
        <v>1</v>
      </c>
      <c r="AJ161" s="87"/>
      <c r="AK161" s="87"/>
      <c r="AL161" s="87">
        <v>1</v>
      </c>
      <c r="AM161" s="86">
        <v>1</v>
      </c>
      <c r="AN161" s="87"/>
      <c r="AO161" s="87"/>
      <c r="AP161" s="87"/>
      <c r="AQ161" s="86"/>
      <c r="AR161" s="87"/>
      <c r="AS161" s="87"/>
      <c r="AT161" s="87"/>
      <c r="AU161" s="87"/>
      <c r="AV161" s="86"/>
      <c r="AW161" s="86"/>
      <c r="AX161" s="86"/>
      <c r="AY161" s="87"/>
      <c r="AZ161" s="86"/>
      <c r="BA161" s="86"/>
      <c r="BB161" s="87"/>
      <c r="BC161" s="87"/>
      <c r="BD161" s="87"/>
      <c r="BE161" s="87"/>
      <c r="BF161" s="87"/>
      <c r="BG161" s="87"/>
      <c r="BH161" s="87"/>
      <c r="BI161" s="86"/>
      <c r="BJ161" s="86"/>
      <c r="BK161" s="86"/>
      <c r="BL161" s="86"/>
      <c r="BM161" s="87"/>
      <c r="BN161" s="68"/>
      <c r="BO161" s="68"/>
      <c r="BP161" s="68"/>
      <c r="BQ161" s="68"/>
      <c r="BR161" s="68"/>
    </row>
    <row r="162" spans="1:70" x14ac:dyDescent="0.25">
      <c r="A162" s="67">
        <v>1</v>
      </c>
      <c r="F162" s="4" t="s">
        <v>888</v>
      </c>
      <c r="G162" s="4" t="s">
        <v>128</v>
      </c>
      <c r="H162" s="4" t="s">
        <v>130</v>
      </c>
      <c r="I162" s="86" t="s">
        <v>845</v>
      </c>
      <c r="J162" s="86" t="s">
        <v>1381</v>
      </c>
      <c r="K162" s="86" t="s">
        <v>15</v>
      </c>
      <c r="L162" s="6">
        <v>50000</v>
      </c>
      <c r="M162" s="6">
        <v>500</v>
      </c>
      <c r="N162" s="6">
        <v>2500</v>
      </c>
      <c r="O162" s="86">
        <v>8</v>
      </c>
      <c r="P162" s="87">
        <f t="shared" si="10"/>
        <v>9</v>
      </c>
      <c r="Q162" s="84">
        <f t="shared" si="9"/>
        <v>-1</v>
      </c>
      <c r="R162" s="87"/>
      <c r="S162" s="87"/>
      <c r="T162" s="109">
        <v>1</v>
      </c>
      <c r="U162" s="110">
        <v>1</v>
      </c>
      <c r="V162" s="110">
        <v>1</v>
      </c>
      <c r="W162" s="110"/>
      <c r="X162" s="86"/>
      <c r="Y162" s="86"/>
      <c r="Z162" s="87"/>
      <c r="AA162" s="86"/>
      <c r="AB162" s="86"/>
      <c r="AC162" s="86"/>
      <c r="AD162" s="86"/>
      <c r="AE162" s="86"/>
      <c r="AF162" s="87">
        <v>1</v>
      </c>
      <c r="AG162" s="87"/>
      <c r="AH162" s="87"/>
      <c r="AI162" s="87"/>
      <c r="AJ162" s="87"/>
      <c r="AK162" s="87"/>
      <c r="AL162" s="87"/>
      <c r="AM162" s="86"/>
      <c r="AN162" s="87"/>
      <c r="AO162" s="87"/>
      <c r="AP162" s="87">
        <v>1</v>
      </c>
      <c r="AQ162" s="86"/>
      <c r="AR162" s="87">
        <v>1</v>
      </c>
      <c r="AS162" s="87"/>
      <c r="AT162" s="87"/>
      <c r="AU162" s="87"/>
      <c r="AV162" s="86"/>
      <c r="AW162" s="86"/>
      <c r="AX162" s="86"/>
      <c r="AY162" s="87">
        <v>1</v>
      </c>
      <c r="AZ162" s="86"/>
      <c r="BA162" s="86"/>
      <c r="BB162" s="87"/>
      <c r="BC162" s="87"/>
      <c r="BD162" s="87"/>
      <c r="BE162" s="87"/>
      <c r="BF162" s="87"/>
      <c r="BG162" s="87"/>
      <c r="BH162" s="87"/>
      <c r="BI162" s="86"/>
      <c r="BJ162" s="86"/>
      <c r="BK162" s="86">
        <v>1</v>
      </c>
      <c r="BL162" s="86"/>
      <c r="BM162" s="87">
        <v>1</v>
      </c>
      <c r="BN162" s="68"/>
      <c r="BO162" s="68"/>
      <c r="BP162" s="68"/>
      <c r="BQ162" s="68"/>
      <c r="BR162" s="68"/>
    </row>
    <row r="163" spans="1:70" x14ac:dyDescent="0.25">
      <c r="A163" s="67">
        <v>1</v>
      </c>
      <c r="F163" s="4" t="s">
        <v>888</v>
      </c>
      <c r="G163" s="4" t="s">
        <v>128</v>
      </c>
      <c r="H163" s="4" t="s">
        <v>327</v>
      </c>
      <c r="I163" s="86" t="s">
        <v>2381</v>
      </c>
      <c r="J163" s="86" t="s">
        <v>1382</v>
      </c>
      <c r="K163" s="86" t="s">
        <v>7</v>
      </c>
      <c r="L163" s="6">
        <v>5000</v>
      </c>
      <c r="M163" s="6">
        <v>50</v>
      </c>
      <c r="N163" s="6">
        <v>250</v>
      </c>
      <c r="O163" s="86">
        <v>5</v>
      </c>
      <c r="P163" s="87">
        <f t="shared" si="10"/>
        <v>4</v>
      </c>
      <c r="Q163" s="84">
        <f t="shared" si="9"/>
        <v>1</v>
      </c>
      <c r="R163" s="87"/>
      <c r="S163" s="87"/>
      <c r="T163" s="109"/>
      <c r="U163" s="110"/>
      <c r="V163" s="110"/>
      <c r="W163" s="110"/>
      <c r="X163" s="86"/>
      <c r="Y163" s="86"/>
      <c r="Z163" s="87"/>
      <c r="AA163" s="86"/>
      <c r="AB163" s="86">
        <v>1</v>
      </c>
      <c r="AC163" s="86"/>
      <c r="AD163" s="86"/>
      <c r="AE163" s="86"/>
      <c r="AF163" s="87"/>
      <c r="AG163" s="87"/>
      <c r="AH163" s="87"/>
      <c r="AI163" s="87">
        <v>1</v>
      </c>
      <c r="AJ163" s="87"/>
      <c r="AK163" s="87"/>
      <c r="AL163" s="87"/>
      <c r="AM163" s="86"/>
      <c r="AN163" s="87"/>
      <c r="AO163" s="87"/>
      <c r="AP163" s="87"/>
      <c r="AQ163" s="86"/>
      <c r="AR163" s="87"/>
      <c r="AS163" s="87"/>
      <c r="AT163" s="87"/>
      <c r="AU163" s="87">
        <v>1</v>
      </c>
      <c r="AV163" s="86"/>
      <c r="AW163" s="86">
        <v>1</v>
      </c>
      <c r="AX163" s="86"/>
      <c r="AY163" s="87"/>
      <c r="AZ163" s="86"/>
      <c r="BA163" s="86"/>
      <c r="BB163" s="87"/>
      <c r="BC163" s="87"/>
      <c r="BD163" s="87"/>
      <c r="BE163" s="87"/>
      <c r="BF163" s="87"/>
      <c r="BG163" s="87"/>
      <c r="BH163" s="87"/>
      <c r="BI163" s="86"/>
      <c r="BJ163" s="86"/>
      <c r="BK163" s="86"/>
      <c r="BL163" s="86"/>
      <c r="BM163" s="87"/>
      <c r="BN163" s="68"/>
      <c r="BO163" s="68"/>
      <c r="BP163" s="68"/>
      <c r="BQ163" s="68"/>
      <c r="BR163" s="68"/>
    </row>
    <row r="164" spans="1:70" x14ac:dyDescent="0.25">
      <c r="A164" s="67">
        <v>1</v>
      </c>
      <c r="F164" s="4" t="s">
        <v>888</v>
      </c>
      <c r="G164" s="4" t="s">
        <v>128</v>
      </c>
      <c r="H164" s="4" t="s">
        <v>131</v>
      </c>
      <c r="I164" s="86" t="s">
        <v>2382</v>
      </c>
      <c r="J164" s="86" t="s">
        <v>1768</v>
      </c>
      <c r="K164" s="86" t="s">
        <v>10</v>
      </c>
      <c r="L164" s="6">
        <v>25000</v>
      </c>
      <c r="M164" s="6">
        <v>250</v>
      </c>
      <c r="N164" s="6">
        <v>1250</v>
      </c>
      <c r="O164" s="86">
        <v>7</v>
      </c>
      <c r="P164" s="87">
        <f t="shared" si="10"/>
        <v>5</v>
      </c>
      <c r="Q164" s="84">
        <f t="shared" si="9"/>
        <v>2</v>
      </c>
      <c r="R164" s="87"/>
      <c r="S164" s="87"/>
      <c r="T164" s="109"/>
      <c r="U164" s="110"/>
      <c r="V164" s="110"/>
      <c r="W164" s="110"/>
      <c r="X164" s="86"/>
      <c r="Y164" s="86"/>
      <c r="Z164" s="87"/>
      <c r="AA164" s="86">
        <v>1</v>
      </c>
      <c r="AB164" s="86"/>
      <c r="AC164" s="86">
        <v>1</v>
      </c>
      <c r="AD164" s="86"/>
      <c r="AE164" s="86"/>
      <c r="AF164" s="87"/>
      <c r="AG164" s="87"/>
      <c r="AH164" s="87"/>
      <c r="AI164" s="87">
        <v>1</v>
      </c>
      <c r="AJ164" s="87"/>
      <c r="AK164" s="87"/>
      <c r="AL164" s="87"/>
      <c r="AM164" s="86"/>
      <c r="AN164" s="87"/>
      <c r="AO164" s="87">
        <v>1</v>
      </c>
      <c r="AP164" s="87"/>
      <c r="AQ164" s="86"/>
      <c r="AR164" s="87"/>
      <c r="AS164" s="87">
        <v>1</v>
      </c>
      <c r="AT164" s="87"/>
      <c r="AU164" s="87"/>
      <c r="AV164" s="86"/>
      <c r="AW164" s="86"/>
      <c r="AX164" s="86"/>
      <c r="AY164" s="87"/>
      <c r="AZ164" s="86"/>
      <c r="BA164" s="86"/>
      <c r="BB164" s="87"/>
      <c r="BC164" s="87"/>
      <c r="BD164" s="87"/>
      <c r="BE164" s="87"/>
      <c r="BF164" s="87"/>
      <c r="BG164" s="87"/>
      <c r="BH164" s="87"/>
      <c r="BI164" s="86"/>
      <c r="BJ164" s="86"/>
      <c r="BK164" s="86"/>
      <c r="BL164" s="86"/>
      <c r="BM164" s="87"/>
      <c r="BN164" s="68"/>
      <c r="BO164" s="68"/>
      <c r="BP164" s="68"/>
      <c r="BQ164" s="68"/>
      <c r="BR164" s="68"/>
    </row>
    <row r="165" spans="1:70" x14ac:dyDescent="0.25">
      <c r="A165" s="67">
        <v>1</v>
      </c>
      <c r="F165" s="4" t="s">
        <v>888</v>
      </c>
      <c r="G165" s="4" t="s">
        <v>128</v>
      </c>
      <c r="H165" s="4" t="s">
        <v>132</v>
      </c>
      <c r="I165" s="86" t="s">
        <v>850</v>
      </c>
      <c r="J165" s="86" t="s">
        <v>2378</v>
      </c>
      <c r="K165" s="86" t="s">
        <v>10</v>
      </c>
      <c r="L165" s="6">
        <v>25000</v>
      </c>
      <c r="M165" s="6">
        <v>250</v>
      </c>
      <c r="N165" s="6">
        <v>1250</v>
      </c>
      <c r="O165" s="86">
        <v>7</v>
      </c>
      <c r="P165" s="87">
        <f t="shared" si="10"/>
        <v>6</v>
      </c>
      <c r="Q165" s="84">
        <f t="shared" si="9"/>
        <v>1</v>
      </c>
      <c r="R165" s="87"/>
      <c r="S165" s="87"/>
      <c r="T165" s="109"/>
      <c r="U165" s="110"/>
      <c r="V165" s="110">
        <v>1</v>
      </c>
      <c r="W165" s="110">
        <v>1</v>
      </c>
      <c r="X165" s="86">
        <v>1</v>
      </c>
      <c r="Y165" s="86"/>
      <c r="Z165" s="87"/>
      <c r="AA165" s="86"/>
      <c r="AB165" s="86"/>
      <c r="AC165" s="86"/>
      <c r="AD165" s="86"/>
      <c r="AE165" s="86"/>
      <c r="AF165" s="87"/>
      <c r="AG165" s="87"/>
      <c r="AH165" s="87"/>
      <c r="AI165" s="87">
        <v>1</v>
      </c>
      <c r="AJ165" s="87"/>
      <c r="AK165" s="87"/>
      <c r="AL165" s="87"/>
      <c r="AM165" s="86"/>
      <c r="AN165" s="87"/>
      <c r="AO165" s="87"/>
      <c r="AP165" s="87"/>
      <c r="AQ165" s="86"/>
      <c r="AR165" s="87"/>
      <c r="AS165" s="87"/>
      <c r="AT165" s="87">
        <v>1</v>
      </c>
      <c r="AU165" s="87"/>
      <c r="AV165" s="86"/>
      <c r="AW165" s="86"/>
      <c r="AX165" s="86"/>
      <c r="AY165" s="87"/>
      <c r="AZ165" s="86"/>
      <c r="BA165" s="86"/>
      <c r="BB165" s="87"/>
      <c r="BC165" s="87"/>
      <c r="BD165" s="87"/>
      <c r="BE165" s="87"/>
      <c r="BF165" s="87"/>
      <c r="BG165" s="87"/>
      <c r="BH165" s="87">
        <v>1</v>
      </c>
      <c r="BI165" s="86"/>
      <c r="BJ165" s="86"/>
      <c r="BK165" s="86"/>
      <c r="BL165" s="86"/>
      <c r="BM165" s="87"/>
      <c r="BN165" s="68"/>
      <c r="BO165" s="68"/>
      <c r="BP165" s="68"/>
      <c r="BQ165" s="68"/>
      <c r="BR165" s="68"/>
    </row>
    <row r="166" spans="1:70" x14ac:dyDescent="0.25">
      <c r="A166" s="67">
        <v>1</v>
      </c>
      <c r="F166" s="4" t="s">
        <v>888</v>
      </c>
      <c r="G166" s="4" t="s">
        <v>65</v>
      </c>
      <c r="H166" s="4" t="s">
        <v>883</v>
      </c>
      <c r="I166" s="86"/>
      <c r="J166" s="86"/>
      <c r="K166" s="86" t="s">
        <v>10</v>
      </c>
      <c r="L166" s="6">
        <v>25000</v>
      </c>
      <c r="M166" s="6">
        <v>250</v>
      </c>
      <c r="N166" s="6">
        <v>1250</v>
      </c>
      <c r="O166" s="86">
        <v>7</v>
      </c>
      <c r="P166" s="87">
        <f t="shared" si="10"/>
        <v>0</v>
      </c>
      <c r="Q166" s="84">
        <f t="shared" ref="Q166:Q183" si="11">O166-P166</f>
        <v>7</v>
      </c>
      <c r="R166" s="87"/>
      <c r="S166" s="87"/>
      <c r="T166" s="109"/>
      <c r="U166" s="110"/>
      <c r="V166" s="110"/>
      <c r="W166" s="110"/>
      <c r="X166" s="86"/>
      <c r="Y166" s="86"/>
      <c r="Z166" s="87"/>
      <c r="AA166" s="86"/>
      <c r="AB166" s="86"/>
      <c r="AC166" s="86"/>
      <c r="AD166" s="86"/>
      <c r="AE166" s="86"/>
      <c r="AF166" s="87"/>
      <c r="AG166" s="87"/>
      <c r="AH166" s="87"/>
      <c r="AI166" s="87"/>
      <c r="AJ166" s="87"/>
      <c r="AK166" s="87"/>
      <c r="AL166" s="87"/>
      <c r="AM166" s="86"/>
      <c r="AN166" s="87"/>
      <c r="AO166" s="87"/>
      <c r="AP166" s="87"/>
      <c r="AQ166" s="86"/>
      <c r="AR166" s="87"/>
      <c r="AS166" s="87"/>
      <c r="AT166" s="87"/>
      <c r="AU166" s="87"/>
      <c r="AV166" s="86"/>
      <c r="AW166" s="86"/>
      <c r="AX166" s="86"/>
      <c r="AY166" s="87"/>
      <c r="AZ166" s="86"/>
      <c r="BA166" s="86"/>
      <c r="BB166" s="87"/>
      <c r="BC166" s="87"/>
      <c r="BD166" s="87"/>
      <c r="BE166" s="87"/>
      <c r="BF166" s="87"/>
      <c r="BG166" s="87"/>
      <c r="BH166" s="87"/>
      <c r="BI166" s="86"/>
      <c r="BJ166" s="86"/>
      <c r="BK166" s="86"/>
      <c r="BL166" s="86"/>
      <c r="BM166" s="87"/>
      <c r="BN166" s="68"/>
      <c r="BO166" s="68"/>
      <c r="BP166" s="68"/>
      <c r="BQ166" s="68"/>
      <c r="BR166" s="68"/>
    </row>
    <row r="167" spans="1:70" x14ac:dyDescent="0.25">
      <c r="A167" s="67">
        <v>1</v>
      </c>
      <c r="F167" s="2" t="s">
        <v>5</v>
      </c>
      <c r="G167" s="2" t="s">
        <v>1830</v>
      </c>
      <c r="H167" s="2" t="s">
        <v>9</v>
      </c>
      <c r="I167" s="68" t="s">
        <v>2365</v>
      </c>
      <c r="J167" s="68" t="s">
        <v>2377</v>
      </c>
      <c r="K167" s="68" t="s">
        <v>10</v>
      </c>
      <c r="L167" s="3">
        <v>25000</v>
      </c>
      <c r="M167" s="3">
        <v>250</v>
      </c>
      <c r="N167" s="3">
        <v>1250</v>
      </c>
      <c r="O167" s="68">
        <v>7</v>
      </c>
      <c r="P167" s="84">
        <f t="shared" si="10"/>
        <v>5</v>
      </c>
      <c r="Q167" s="84">
        <f t="shared" si="11"/>
        <v>2</v>
      </c>
      <c r="R167" s="87"/>
      <c r="S167" s="87"/>
      <c r="T167" s="107"/>
      <c r="U167" s="108"/>
      <c r="V167" s="108"/>
      <c r="W167" s="108"/>
      <c r="X167" s="68"/>
      <c r="Y167" s="68"/>
      <c r="Z167" s="84"/>
      <c r="AA167" s="68"/>
      <c r="AB167" s="68">
        <v>1</v>
      </c>
      <c r="AC167" s="68"/>
      <c r="AD167" s="68">
        <v>1</v>
      </c>
      <c r="AE167" s="68"/>
      <c r="AF167" s="84"/>
      <c r="AG167" s="84"/>
      <c r="AH167" s="84"/>
      <c r="AI167" s="84"/>
      <c r="AJ167" s="84"/>
      <c r="AK167" s="84"/>
      <c r="AL167" s="84"/>
      <c r="AM167" s="68"/>
      <c r="AN167" s="84"/>
      <c r="AO167" s="84"/>
      <c r="AP167" s="84"/>
      <c r="AQ167" s="68"/>
      <c r="AR167" s="84"/>
      <c r="AS167" s="84">
        <v>1</v>
      </c>
      <c r="AT167" s="84"/>
      <c r="AU167" s="84"/>
      <c r="AV167" s="68"/>
      <c r="AW167" s="68"/>
      <c r="AX167" s="68"/>
      <c r="AY167" s="84"/>
      <c r="AZ167" s="68"/>
      <c r="BA167" s="68"/>
      <c r="BB167" s="84"/>
      <c r="BC167" s="84"/>
      <c r="BD167" s="84"/>
      <c r="BE167" s="84"/>
      <c r="BF167" s="84"/>
      <c r="BG167" s="84"/>
      <c r="BH167" s="84">
        <v>1</v>
      </c>
      <c r="BI167" s="68"/>
      <c r="BJ167" s="68"/>
      <c r="BK167" s="68"/>
      <c r="BL167" s="68"/>
      <c r="BM167" s="84">
        <v>1</v>
      </c>
      <c r="BN167" s="68"/>
      <c r="BO167" s="68"/>
      <c r="BP167" s="68"/>
      <c r="BQ167" s="68"/>
      <c r="BR167" s="68"/>
    </row>
    <row r="168" spans="1:70" x14ac:dyDescent="0.25">
      <c r="A168" s="67">
        <v>1</v>
      </c>
      <c r="F168" s="2" t="s">
        <v>5</v>
      </c>
      <c r="G168" s="2" t="s">
        <v>1830</v>
      </c>
      <c r="H168" s="2" t="s">
        <v>6</v>
      </c>
      <c r="I168" s="68" t="s">
        <v>826</v>
      </c>
      <c r="J168" s="68" t="s">
        <v>1369</v>
      </c>
      <c r="K168" s="68" t="s">
        <v>7</v>
      </c>
      <c r="L168" s="3">
        <v>5000</v>
      </c>
      <c r="M168" s="3">
        <v>50</v>
      </c>
      <c r="N168" s="3">
        <v>250</v>
      </c>
      <c r="O168" s="68">
        <v>5</v>
      </c>
      <c r="P168" s="84">
        <f t="shared" si="10"/>
        <v>3</v>
      </c>
      <c r="Q168" s="84">
        <f t="shared" si="11"/>
        <v>2</v>
      </c>
      <c r="R168" s="87"/>
      <c r="S168" s="87"/>
      <c r="T168" s="107">
        <v>1</v>
      </c>
      <c r="U168" s="108"/>
      <c r="V168" s="108"/>
      <c r="W168" s="108"/>
      <c r="X168" s="68">
        <v>1</v>
      </c>
      <c r="Y168" s="68"/>
      <c r="Z168" s="84"/>
      <c r="AA168" s="68"/>
      <c r="AB168" s="68"/>
      <c r="AC168" s="68"/>
      <c r="AD168" s="68"/>
      <c r="AE168" s="68"/>
      <c r="AF168" s="84"/>
      <c r="AG168" s="84"/>
      <c r="AH168" s="84"/>
      <c r="AI168" s="84"/>
      <c r="AJ168" s="84"/>
      <c r="AK168" s="84">
        <v>1</v>
      </c>
      <c r="AL168" s="84"/>
      <c r="AM168" s="68"/>
      <c r="AN168" s="84"/>
      <c r="AO168" s="84"/>
      <c r="AP168" s="84"/>
      <c r="AQ168" s="68"/>
      <c r="AR168" s="84"/>
      <c r="AS168" s="84"/>
      <c r="AT168" s="84"/>
      <c r="AU168" s="84"/>
      <c r="AV168" s="68"/>
      <c r="AW168" s="68"/>
      <c r="AX168" s="68"/>
      <c r="AY168" s="84"/>
      <c r="AZ168" s="68"/>
      <c r="BA168" s="68"/>
      <c r="BB168" s="84"/>
      <c r="BC168" s="84"/>
      <c r="BD168" s="84"/>
      <c r="BE168" s="84"/>
      <c r="BF168" s="84"/>
      <c r="BG168" s="84"/>
      <c r="BH168" s="84"/>
      <c r="BI168" s="68"/>
      <c r="BJ168" s="68"/>
      <c r="BK168" s="68"/>
      <c r="BL168" s="68"/>
      <c r="BM168" s="84"/>
      <c r="BN168" s="68"/>
      <c r="BO168" s="68"/>
      <c r="BP168" s="68"/>
      <c r="BQ168" s="68"/>
      <c r="BR168" s="68"/>
    </row>
    <row r="169" spans="1:70" x14ac:dyDescent="0.25">
      <c r="A169" s="67">
        <v>1</v>
      </c>
      <c r="F169" s="2" t="s">
        <v>5</v>
      </c>
      <c r="G169" s="2" t="s">
        <v>1830</v>
      </c>
      <c r="H169" s="2" t="s">
        <v>8</v>
      </c>
      <c r="I169" s="68" t="s">
        <v>2366</v>
      </c>
      <c r="J169" s="68" t="s">
        <v>2357</v>
      </c>
      <c r="K169" s="68" t="s">
        <v>7</v>
      </c>
      <c r="L169" s="3">
        <v>5000</v>
      </c>
      <c r="M169" s="3">
        <v>50</v>
      </c>
      <c r="N169" s="3">
        <v>250</v>
      </c>
      <c r="O169" s="68">
        <v>5</v>
      </c>
      <c r="P169" s="84">
        <f t="shared" si="10"/>
        <v>3</v>
      </c>
      <c r="Q169" s="84">
        <f t="shared" si="11"/>
        <v>2</v>
      </c>
      <c r="R169" s="87"/>
      <c r="S169" s="87"/>
      <c r="T169" s="107"/>
      <c r="U169" s="108"/>
      <c r="V169" s="108"/>
      <c r="W169" s="108"/>
      <c r="X169" s="68"/>
      <c r="Y169" s="68"/>
      <c r="Z169" s="84"/>
      <c r="AA169" s="68">
        <v>1</v>
      </c>
      <c r="AB169" s="68"/>
      <c r="AC169" s="68"/>
      <c r="AD169" s="68"/>
      <c r="AE169" s="68">
        <v>1</v>
      </c>
      <c r="AF169" s="84"/>
      <c r="AG169" s="84"/>
      <c r="AH169" s="84"/>
      <c r="AI169" s="84">
        <v>1</v>
      </c>
      <c r="AJ169" s="84"/>
      <c r="AK169" s="84"/>
      <c r="AL169" s="84"/>
      <c r="AM169" s="68"/>
      <c r="AN169" s="84"/>
      <c r="AO169" s="84"/>
      <c r="AP169" s="84"/>
      <c r="AQ169" s="68"/>
      <c r="AR169" s="84"/>
      <c r="AS169" s="84"/>
      <c r="AT169" s="84"/>
      <c r="AU169" s="84"/>
      <c r="AV169" s="68"/>
      <c r="AW169" s="68"/>
      <c r="AX169" s="68"/>
      <c r="AY169" s="84"/>
      <c r="AZ169" s="68"/>
      <c r="BA169" s="68"/>
      <c r="BB169" s="84"/>
      <c r="BC169" s="84"/>
      <c r="BD169" s="84"/>
      <c r="BE169" s="84"/>
      <c r="BF169" s="84"/>
      <c r="BG169" s="84"/>
      <c r="BH169" s="84"/>
      <c r="BI169" s="68"/>
      <c r="BJ169" s="68"/>
      <c r="BK169" s="68"/>
      <c r="BL169" s="68"/>
      <c r="BM169" s="84"/>
      <c r="BN169" s="68"/>
      <c r="BO169" s="68"/>
      <c r="BP169" s="68"/>
      <c r="BQ169" s="68"/>
      <c r="BR169" s="68"/>
    </row>
    <row r="170" spans="1:70" x14ac:dyDescent="0.25">
      <c r="A170" s="67">
        <v>1</v>
      </c>
      <c r="F170" s="2" t="s">
        <v>5</v>
      </c>
      <c r="G170" s="2" t="s">
        <v>1830</v>
      </c>
      <c r="H170" s="89" t="s">
        <v>383</v>
      </c>
      <c r="I170" s="127" t="s">
        <v>2367</v>
      </c>
      <c r="J170" s="127" t="s">
        <v>2358</v>
      </c>
      <c r="K170" s="68" t="s">
        <v>12</v>
      </c>
      <c r="L170" s="3">
        <v>2000</v>
      </c>
      <c r="M170" s="3">
        <v>20</v>
      </c>
      <c r="N170" s="3">
        <v>100</v>
      </c>
      <c r="O170" s="68">
        <v>4</v>
      </c>
      <c r="P170" s="84">
        <f t="shared" si="10"/>
        <v>3</v>
      </c>
      <c r="Q170" s="84">
        <f t="shared" si="11"/>
        <v>1</v>
      </c>
      <c r="R170" s="87"/>
      <c r="S170" s="87"/>
      <c r="T170" s="107"/>
      <c r="U170" s="108"/>
      <c r="V170" s="108"/>
      <c r="W170" s="108"/>
      <c r="X170" s="68"/>
      <c r="Y170" s="68"/>
      <c r="Z170" s="84"/>
      <c r="AA170" s="68"/>
      <c r="AB170" s="68"/>
      <c r="AC170" s="68"/>
      <c r="AD170" s="68"/>
      <c r="AE170" s="68"/>
      <c r="AF170" s="84"/>
      <c r="AG170" s="84"/>
      <c r="AH170" s="84"/>
      <c r="AI170" s="84"/>
      <c r="AJ170" s="84"/>
      <c r="AK170" s="84"/>
      <c r="AL170" s="84"/>
      <c r="AM170" s="68"/>
      <c r="AN170" s="84"/>
      <c r="AO170" s="84"/>
      <c r="AP170" s="84"/>
      <c r="AQ170" s="68">
        <v>1</v>
      </c>
      <c r="AR170" s="84"/>
      <c r="AS170" s="84"/>
      <c r="AT170" s="84"/>
      <c r="AU170" s="84">
        <v>1</v>
      </c>
      <c r="AV170" s="68"/>
      <c r="AW170" s="68"/>
      <c r="AX170" s="68"/>
      <c r="AY170" s="84"/>
      <c r="AZ170" s="68"/>
      <c r="BA170" s="68"/>
      <c r="BB170" s="84"/>
      <c r="BC170" s="84"/>
      <c r="BD170" s="84"/>
      <c r="BE170" s="84"/>
      <c r="BF170" s="84"/>
      <c r="BG170" s="84"/>
      <c r="BH170" s="84"/>
      <c r="BI170" s="68"/>
      <c r="BJ170" s="68">
        <v>1</v>
      </c>
      <c r="BK170" s="68"/>
      <c r="BL170" s="68"/>
      <c r="BM170" s="84"/>
      <c r="BN170" s="68"/>
      <c r="BO170" s="68"/>
      <c r="BP170" s="68"/>
      <c r="BQ170" s="68"/>
      <c r="BR170" s="68"/>
    </row>
    <row r="171" spans="1:70" x14ac:dyDescent="0.25">
      <c r="A171" s="67">
        <v>1</v>
      </c>
      <c r="F171" s="4" t="s">
        <v>5</v>
      </c>
      <c r="G171" s="4" t="s">
        <v>1832</v>
      </c>
      <c r="H171" s="4" t="s">
        <v>16</v>
      </c>
      <c r="I171" s="86" t="s">
        <v>2368</v>
      </c>
      <c r="J171" s="86" t="s">
        <v>2359</v>
      </c>
      <c r="K171" s="86" t="s">
        <v>10</v>
      </c>
      <c r="L171" s="6">
        <v>25000</v>
      </c>
      <c r="M171" s="6">
        <v>250</v>
      </c>
      <c r="N171" s="6">
        <v>1250</v>
      </c>
      <c r="O171" s="86">
        <v>7</v>
      </c>
      <c r="P171" s="87">
        <f t="shared" si="10"/>
        <v>6</v>
      </c>
      <c r="Q171" s="84">
        <f t="shared" si="11"/>
        <v>1</v>
      </c>
      <c r="R171" s="87"/>
      <c r="S171" s="87"/>
      <c r="T171" s="109">
        <v>1</v>
      </c>
      <c r="U171" s="110"/>
      <c r="V171" s="110"/>
      <c r="W171" s="110"/>
      <c r="X171" s="86"/>
      <c r="Y171" s="86"/>
      <c r="Z171" s="87"/>
      <c r="AA171" s="86">
        <v>1</v>
      </c>
      <c r="AB171" s="86"/>
      <c r="AC171" s="86"/>
      <c r="AD171" s="86"/>
      <c r="AE171" s="86"/>
      <c r="AF171" s="87"/>
      <c r="AG171" s="87"/>
      <c r="AH171" s="87"/>
      <c r="AI171" s="87">
        <v>1</v>
      </c>
      <c r="AJ171" s="87"/>
      <c r="AK171" s="87"/>
      <c r="AL171" s="87"/>
      <c r="AM171" s="86"/>
      <c r="AN171" s="87"/>
      <c r="AO171" s="87"/>
      <c r="AP171" s="87"/>
      <c r="AQ171" s="86"/>
      <c r="AR171" s="87"/>
      <c r="AS171" s="87"/>
      <c r="AT171" s="87"/>
      <c r="AU171" s="87"/>
      <c r="AV171" s="86"/>
      <c r="AW171" s="86"/>
      <c r="AX171" s="86">
        <v>1</v>
      </c>
      <c r="AY171" s="87"/>
      <c r="AZ171" s="86"/>
      <c r="BA171" s="86"/>
      <c r="BB171" s="87"/>
      <c r="BC171" s="87"/>
      <c r="BD171" s="87"/>
      <c r="BE171" s="87"/>
      <c r="BF171" s="87"/>
      <c r="BG171" s="87"/>
      <c r="BH171" s="87">
        <v>1</v>
      </c>
      <c r="BI171" s="86"/>
      <c r="BJ171" s="86"/>
      <c r="BK171" s="86"/>
      <c r="BL171" s="86"/>
      <c r="BM171" s="87">
        <v>1</v>
      </c>
      <c r="BN171" s="68"/>
      <c r="BO171" s="68"/>
      <c r="BP171" s="68"/>
      <c r="BQ171" s="68"/>
      <c r="BR171" s="68"/>
    </row>
    <row r="172" spans="1:70" x14ac:dyDescent="0.25">
      <c r="A172" s="67">
        <v>1</v>
      </c>
      <c r="F172" s="4" t="s">
        <v>5</v>
      </c>
      <c r="G172" s="4" t="s">
        <v>1832</v>
      </c>
      <c r="H172" s="4" t="s">
        <v>13</v>
      </c>
      <c r="I172" s="86" t="s">
        <v>2356</v>
      </c>
      <c r="J172" s="86" t="s">
        <v>2355</v>
      </c>
      <c r="K172" s="86" t="s">
        <v>7</v>
      </c>
      <c r="L172" s="6">
        <v>5000</v>
      </c>
      <c r="M172" s="6">
        <v>50</v>
      </c>
      <c r="N172" s="6">
        <v>250</v>
      </c>
      <c r="O172" s="86">
        <v>5</v>
      </c>
      <c r="P172" s="87">
        <f t="shared" si="10"/>
        <v>6</v>
      </c>
      <c r="Q172" s="84">
        <f t="shared" si="11"/>
        <v>-1</v>
      </c>
      <c r="R172" s="87"/>
      <c r="S172" s="87"/>
      <c r="T172" s="109"/>
      <c r="U172" s="110"/>
      <c r="V172" s="110"/>
      <c r="W172" s="110"/>
      <c r="X172" s="86"/>
      <c r="Y172" s="86"/>
      <c r="Z172" s="87"/>
      <c r="AA172" s="86"/>
      <c r="AB172" s="86">
        <v>1</v>
      </c>
      <c r="AC172" s="86"/>
      <c r="AD172" s="86"/>
      <c r="AE172" s="86"/>
      <c r="AF172" s="87"/>
      <c r="AG172" s="87">
        <v>1</v>
      </c>
      <c r="AH172" s="87"/>
      <c r="AI172" s="87">
        <v>1</v>
      </c>
      <c r="AJ172" s="87"/>
      <c r="AK172" s="87"/>
      <c r="AL172" s="87"/>
      <c r="AM172" s="86"/>
      <c r="AN172" s="87"/>
      <c r="AO172" s="87"/>
      <c r="AP172" s="87"/>
      <c r="AQ172" s="86"/>
      <c r="AR172" s="87"/>
      <c r="AS172" s="87"/>
      <c r="AT172" s="87"/>
      <c r="AU172" s="87"/>
      <c r="AV172" s="86">
        <v>1</v>
      </c>
      <c r="AW172" s="86"/>
      <c r="AX172" s="86"/>
      <c r="AY172" s="87"/>
      <c r="AZ172" s="86">
        <v>1</v>
      </c>
      <c r="BA172" s="86"/>
      <c r="BB172" s="87"/>
      <c r="BC172" s="87"/>
      <c r="BD172" s="87"/>
      <c r="BE172" s="87"/>
      <c r="BF172" s="87"/>
      <c r="BG172" s="87"/>
      <c r="BH172" s="87"/>
      <c r="BI172" s="86"/>
      <c r="BJ172" s="86"/>
      <c r="BK172" s="86">
        <v>1</v>
      </c>
      <c r="BL172" s="86"/>
      <c r="BM172" s="87"/>
      <c r="BN172" s="68"/>
      <c r="BO172" s="68"/>
      <c r="BP172" s="68"/>
      <c r="BQ172" s="68"/>
      <c r="BR172" s="68"/>
    </row>
    <row r="173" spans="1:70" x14ac:dyDescent="0.25">
      <c r="A173" s="67">
        <v>1</v>
      </c>
      <c r="F173" s="4" t="s">
        <v>5</v>
      </c>
      <c r="G173" s="4" t="s">
        <v>65</v>
      </c>
      <c r="H173" s="4" t="s">
        <v>20</v>
      </c>
      <c r="I173" s="86" t="s">
        <v>2369</v>
      </c>
      <c r="J173" s="86" t="s">
        <v>2360</v>
      </c>
      <c r="K173" s="86" t="s">
        <v>14</v>
      </c>
      <c r="L173" s="6">
        <v>12000</v>
      </c>
      <c r="M173" s="6">
        <v>120</v>
      </c>
      <c r="N173" s="6">
        <v>600</v>
      </c>
      <c r="O173" s="86">
        <v>6</v>
      </c>
      <c r="P173" s="87">
        <f t="shared" si="10"/>
        <v>4</v>
      </c>
      <c r="Q173" s="84">
        <f t="shared" si="11"/>
        <v>2</v>
      </c>
      <c r="R173" s="87"/>
      <c r="S173" s="87"/>
      <c r="T173" s="109"/>
      <c r="U173" s="110"/>
      <c r="V173" s="110"/>
      <c r="W173" s="110"/>
      <c r="X173" s="86"/>
      <c r="Y173" s="86"/>
      <c r="Z173" s="87"/>
      <c r="AA173" s="86"/>
      <c r="AB173" s="86"/>
      <c r="AC173" s="86"/>
      <c r="AD173" s="86"/>
      <c r="AE173" s="86"/>
      <c r="AF173" s="87"/>
      <c r="AG173" s="87"/>
      <c r="AH173" s="87"/>
      <c r="AI173" s="87"/>
      <c r="AJ173" s="87"/>
      <c r="AK173" s="87"/>
      <c r="AL173" s="87"/>
      <c r="AM173" s="86"/>
      <c r="AN173" s="87"/>
      <c r="AO173" s="87"/>
      <c r="AP173" s="87"/>
      <c r="AQ173" s="86"/>
      <c r="AR173" s="87"/>
      <c r="AS173" s="87"/>
      <c r="AT173" s="87"/>
      <c r="AU173" s="87">
        <v>1</v>
      </c>
      <c r="AV173" s="86"/>
      <c r="AW173" s="86"/>
      <c r="AX173" s="86"/>
      <c r="AY173" s="87"/>
      <c r="AZ173" s="86"/>
      <c r="BA173" s="86"/>
      <c r="BB173" s="87"/>
      <c r="BC173" s="87"/>
      <c r="BD173" s="87"/>
      <c r="BE173" s="87"/>
      <c r="BF173" s="87"/>
      <c r="BG173" s="87"/>
      <c r="BH173" s="87">
        <v>1</v>
      </c>
      <c r="BI173" s="86"/>
      <c r="BJ173" s="86">
        <v>1</v>
      </c>
      <c r="BK173" s="86"/>
      <c r="BL173" s="86"/>
      <c r="BM173" s="87">
        <v>1</v>
      </c>
      <c r="BN173" s="68"/>
      <c r="BO173" s="68"/>
      <c r="BP173" s="68"/>
      <c r="BQ173" s="68"/>
      <c r="BR173" s="68"/>
    </row>
    <row r="174" spans="1:70" x14ac:dyDescent="0.25">
      <c r="A174" s="67">
        <v>1</v>
      </c>
      <c r="F174" s="2" t="s">
        <v>5</v>
      </c>
      <c r="G174" s="2" t="s">
        <v>1833</v>
      </c>
      <c r="H174" s="2" t="s">
        <v>21</v>
      </c>
      <c r="I174" s="68" t="s">
        <v>2370</v>
      </c>
      <c r="J174" s="68" t="s">
        <v>2361</v>
      </c>
      <c r="K174" s="68" t="s">
        <v>15</v>
      </c>
      <c r="L174" s="3">
        <v>50000</v>
      </c>
      <c r="M174" s="3">
        <v>500</v>
      </c>
      <c r="N174" s="3">
        <v>2500</v>
      </c>
      <c r="O174" s="68">
        <v>8</v>
      </c>
      <c r="P174" s="84">
        <f t="shared" si="10"/>
        <v>7</v>
      </c>
      <c r="Q174" s="84">
        <f t="shared" si="11"/>
        <v>1</v>
      </c>
      <c r="R174" s="87"/>
      <c r="S174" s="87"/>
      <c r="T174" s="107">
        <v>1</v>
      </c>
      <c r="U174" s="108">
        <v>1</v>
      </c>
      <c r="V174" s="108">
        <v>1</v>
      </c>
      <c r="W174" s="108">
        <v>1</v>
      </c>
      <c r="X174" s="68"/>
      <c r="Y174" s="68"/>
      <c r="Z174" s="84"/>
      <c r="AA174" s="68"/>
      <c r="AB174" s="68"/>
      <c r="AC174" s="68"/>
      <c r="AD174" s="68"/>
      <c r="AE174" s="68"/>
      <c r="AF174" s="84"/>
      <c r="AG174" s="84"/>
      <c r="AH174" s="84"/>
      <c r="AI174" s="84"/>
      <c r="AJ174" s="84"/>
      <c r="AK174" s="84"/>
      <c r="AL174" s="84"/>
      <c r="AM174" s="68"/>
      <c r="AN174" s="84"/>
      <c r="AO174" s="84"/>
      <c r="AP174" s="84"/>
      <c r="AQ174" s="68"/>
      <c r="AR174" s="84">
        <v>1</v>
      </c>
      <c r="AS174" s="84"/>
      <c r="AT174" s="84"/>
      <c r="AU174" s="84"/>
      <c r="AV174" s="68"/>
      <c r="AW174" s="68"/>
      <c r="AX174" s="68"/>
      <c r="AY174" s="84"/>
      <c r="AZ174" s="68"/>
      <c r="BA174" s="68"/>
      <c r="BB174" s="84"/>
      <c r="BC174" s="84"/>
      <c r="BD174" s="84"/>
      <c r="BE174" s="84"/>
      <c r="BF174" s="84">
        <v>1</v>
      </c>
      <c r="BG174" s="84"/>
      <c r="BH174" s="84">
        <v>1</v>
      </c>
      <c r="BI174" s="68"/>
      <c r="BJ174" s="68"/>
      <c r="BK174" s="68"/>
      <c r="BL174" s="68"/>
      <c r="BM174" s="84"/>
      <c r="BN174" s="68"/>
      <c r="BO174" s="68"/>
      <c r="BP174" s="68"/>
      <c r="BQ174" s="68"/>
      <c r="BR174" s="68"/>
    </row>
    <row r="175" spans="1:70" x14ac:dyDescent="0.25">
      <c r="A175" s="67">
        <v>1</v>
      </c>
      <c r="F175" s="2" t="s">
        <v>5</v>
      </c>
      <c r="G175" s="2" t="s">
        <v>1833</v>
      </c>
      <c r="H175" s="2" t="s">
        <v>22</v>
      </c>
      <c r="I175" s="68" t="s">
        <v>819</v>
      </c>
      <c r="J175" s="68" t="s">
        <v>2362</v>
      </c>
      <c r="K175" s="68" t="s">
        <v>7</v>
      </c>
      <c r="L175" s="3">
        <v>5000</v>
      </c>
      <c r="M175" s="3">
        <v>50</v>
      </c>
      <c r="N175" s="3">
        <v>250</v>
      </c>
      <c r="O175" s="68">
        <v>5</v>
      </c>
      <c r="P175" s="84">
        <f t="shared" si="10"/>
        <v>3</v>
      </c>
      <c r="Q175" s="84">
        <f t="shared" si="11"/>
        <v>2</v>
      </c>
      <c r="R175" s="87"/>
      <c r="S175" s="87"/>
      <c r="T175" s="107"/>
      <c r="U175" s="108"/>
      <c r="V175" s="108"/>
      <c r="W175" s="108"/>
      <c r="X175" s="68"/>
      <c r="Y175" s="68"/>
      <c r="Z175" s="84"/>
      <c r="AA175" s="68"/>
      <c r="AB175" s="68">
        <v>1</v>
      </c>
      <c r="AC175" s="68"/>
      <c r="AD175" s="68"/>
      <c r="AE175" s="68">
        <v>1</v>
      </c>
      <c r="AF175" s="84"/>
      <c r="AG175" s="84"/>
      <c r="AH175" s="84"/>
      <c r="AI175" s="84"/>
      <c r="AJ175" s="84"/>
      <c r="AK175" s="84"/>
      <c r="AL175" s="84"/>
      <c r="AM175" s="68"/>
      <c r="AN175" s="84"/>
      <c r="AO175" s="84"/>
      <c r="AP175" s="84"/>
      <c r="AQ175" s="68"/>
      <c r="AR175" s="84"/>
      <c r="AS175" s="84"/>
      <c r="AT175" s="84"/>
      <c r="AU175" s="84"/>
      <c r="AV175" s="68"/>
      <c r="AW175" s="68"/>
      <c r="AX175" s="68"/>
      <c r="AY175" s="84">
        <v>1</v>
      </c>
      <c r="AZ175" s="68"/>
      <c r="BA175" s="68"/>
      <c r="BB175" s="84"/>
      <c r="BC175" s="84"/>
      <c r="BD175" s="84"/>
      <c r="BE175" s="84"/>
      <c r="BF175" s="84"/>
      <c r="BG175" s="84"/>
      <c r="BH175" s="84"/>
      <c r="BI175" s="68"/>
      <c r="BJ175" s="68"/>
      <c r="BK175" s="68"/>
      <c r="BL175" s="68"/>
      <c r="BM175" s="84"/>
      <c r="BN175" s="68"/>
      <c r="BO175" s="68"/>
      <c r="BP175" s="68"/>
      <c r="BQ175" s="68"/>
      <c r="BR175" s="68"/>
    </row>
    <row r="176" spans="1:70" x14ac:dyDescent="0.25">
      <c r="A176" s="67">
        <v>1</v>
      </c>
      <c r="F176" s="2" t="s">
        <v>5</v>
      </c>
      <c r="G176" s="2" t="s">
        <v>1833</v>
      </c>
      <c r="H176" s="2" t="s">
        <v>23</v>
      </c>
      <c r="I176" s="68" t="s">
        <v>820</v>
      </c>
      <c r="J176" s="68" t="s">
        <v>2363</v>
      </c>
      <c r="K176" s="68" t="s">
        <v>12</v>
      </c>
      <c r="L176" s="3">
        <v>2000</v>
      </c>
      <c r="M176" s="3">
        <v>20</v>
      </c>
      <c r="N176" s="3">
        <v>100</v>
      </c>
      <c r="O176" s="68">
        <v>4</v>
      </c>
      <c r="P176" s="84">
        <f t="shared" si="10"/>
        <v>5</v>
      </c>
      <c r="Q176" s="84">
        <f t="shared" si="11"/>
        <v>-1</v>
      </c>
      <c r="R176" s="87"/>
      <c r="S176" s="87"/>
      <c r="T176" s="107"/>
      <c r="U176" s="108"/>
      <c r="V176" s="108"/>
      <c r="W176" s="108"/>
      <c r="X176" s="68"/>
      <c r="Y176" s="68"/>
      <c r="Z176" s="84"/>
      <c r="AA176" s="68"/>
      <c r="AB176" s="68">
        <v>1</v>
      </c>
      <c r="AC176" s="68">
        <v>1</v>
      </c>
      <c r="AD176" s="68"/>
      <c r="AE176" s="68"/>
      <c r="AF176" s="84"/>
      <c r="AG176" s="84">
        <v>1</v>
      </c>
      <c r="AH176" s="84"/>
      <c r="AI176" s="84">
        <v>1</v>
      </c>
      <c r="AJ176" s="84"/>
      <c r="AK176" s="84"/>
      <c r="AL176" s="84"/>
      <c r="AM176" s="68"/>
      <c r="AN176" s="84"/>
      <c r="AO176" s="84"/>
      <c r="AP176" s="84"/>
      <c r="AQ176" s="68"/>
      <c r="AR176" s="84"/>
      <c r="AS176" s="84"/>
      <c r="AT176" s="84"/>
      <c r="AU176" s="84"/>
      <c r="AV176" s="68"/>
      <c r="AW176" s="68"/>
      <c r="AX176" s="68"/>
      <c r="AY176" s="84"/>
      <c r="AZ176" s="68"/>
      <c r="BA176" s="68"/>
      <c r="BB176" s="84"/>
      <c r="BC176" s="84"/>
      <c r="BD176" s="84"/>
      <c r="BE176" s="84"/>
      <c r="BF176" s="84"/>
      <c r="BG176" s="84"/>
      <c r="BH176" s="84">
        <v>1</v>
      </c>
      <c r="BI176" s="68"/>
      <c r="BJ176" s="68"/>
      <c r="BK176" s="68"/>
      <c r="BL176" s="68"/>
      <c r="BM176" s="84"/>
      <c r="BN176" s="68"/>
      <c r="BO176" s="68"/>
      <c r="BP176" s="68"/>
      <c r="BQ176" s="68"/>
      <c r="BR176" s="68"/>
    </row>
    <row r="177" spans="1:70" x14ac:dyDescent="0.25">
      <c r="A177" s="67">
        <v>1</v>
      </c>
      <c r="F177" s="2" t="s">
        <v>5</v>
      </c>
      <c r="G177" s="2" t="s">
        <v>1833</v>
      </c>
      <c r="H177" s="2" t="s">
        <v>24</v>
      </c>
      <c r="I177" s="68" t="s">
        <v>2371</v>
      </c>
      <c r="J177" s="68" t="s">
        <v>1374</v>
      </c>
      <c r="K177" s="68" t="s">
        <v>12</v>
      </c>
      <c r="L177" s="3">
        <v>2000</v>
      </c>
      <c r="M177" s="3">
        <v>20</v>
      </c>
      <c r="N177" s="3">
        <v>100</v>
      </c>
      <c r="O177" s="68">
        <v>4</v>
      </c>
      <c r="P177" s="84">
        <f t="shared" si="10"/>
        <v>2</v>
      </c>
      <c r="Q177" s="84">
        <f t="shared" si="11"/>
        <v>2</v>
      </c>
      <c r="R177" s="87"/>
      <c r="S177" s="87"/>
      <c r="T177" s="107"/>
      <c r="U177" s="108"/>
      <c r="V177" s="108"/>
      <c r="W177" s="108"/>
      <c r="X177" s="68"/>
      <c r="Y177" s="68"/>
      <c r="Z177" s="84"/>
      <c r="AA177" s="68"/>
      <c r="AB177" s="68"/>
      <c r="AC177" s="68"/>
      <c r="AD177" s="68"/>
      <c r="AE177" s="68"/>
      <c r="AF177" s="84"/>
      <c r="AG177" s="84"/>
      <c r="AH177" s="84"/>
      <c r="AI177" s="84"/>
      <c r="AJ177" s="84"/>
      <c r="AK177" s="84"/>
      <c r="AL177" s="84"/>
      <c r="AM177" s="68"/>
      <c r="AN177" s="84"/>
      <c r="AO177" s="84"/>
      <c r="AP177" s="84"/>
      <c r="AQ177" s="68">
        <v>1</v>
      </c>
      <c r="AR177" s="84"/>
      <c r="AS177" s="84"/>
      <c r="AT177" s="84"/>
      <c r="AU177" s="84"/>
      <c r="AV177" s="68"/>
      <c r="AW177" s="68"/>
      <c r="AX177" s="68"/>
      <c r="AY177" s="84"/>
      <c r="AZ177" s="68"/>
      <c r="BA177" s="68"/>
      <c r="BB177" s="84"/>
      <c r="BC177" s="84"/>
      <c r="BD177" s="84"/>
      <c r="BE177" s="84"/>
      <c r="BF177" s="84"/>
      <c r="BG177" s="84"/>
      <c r="BH177" s="84"/>
      <c r="BI177" s="68"/>
      <c r="BJ177" s="68"/>
      <c r="BK177" s="68">
        <v>1</v>
      </c>
      <c r="BL177" s="68"/>
      <c r="BM177" s="84"/>
      <c r="BN177" s="68"/>
      <c r="BO177" s="68"/>
      <c r="BP177" s="68"/>
      <c r="BQ177" s="68"/>
      <c r="BR177" s="68"/>
    </row>
    <row r="178" spans="1:70" x14ac:dyDescent="0.25">
      <c r="A178" s="67">
        <v>1</v>
      </c>
      <c r="F178" s="4" t="s">
        <v>5</v>
      </c>
      <c r="G178" s="4" t="s">
        <v>1831</v>
      </c>
      <c r="H178" s="4" t="s">
        <v>17</v>
      </c>
      <c r="I178" s="86" t="s">
        <v>2372</v>
      </c>
      <c r="J178" s="86" t="s">
        <v>2364</v>
      </c>
      <c r="K178" s="86" t="s">
        <v>7</v>
      </c>
      <c r="L178" s="6">
        <v>5000</v>
      </c>
      <c r="M178" s="6">
        <v>50</v>
      </c>
      <c r="N178" s="6">
        <v>250</v>
      </c>
      <c r="O178" s="86">
        <v>5</v>
      </c>
      <c r="P178" s="87">
        <f t="shared" si="10"/>
        <v>3</v>
      </c>
      <c r="Q178" s="84">
        <f t="shared" si="11"/>
        <v>2</v>
      </c>
      <c r="R178" s="87"/>
      <c r="S178" s="87"/>
      <c r="T178" s="109">
        <v>1</v>
      </c>
      <c r="U178" s="110"/>
      <c r="V178" s="110"/>
      <c r="W178" s="110"/>
      <c r="X178" s="86"/>
      <c r="Y178" s="86"/>
      <c r="Z178" s="87"/>
      <c r="AA178" s="86"/>
      <c r="AB178" s="86"/>
      <c r="AC178" s="86"/>
      <c r="AD178" s="86"/>
      <c r="AE178" s="86"/>
      <c r="AF178" s="87">
        <v>1</v>
      </c>
      <c r="AG178" s="87"/>
      <c r="AH178" s="87"/>
      <c r="AI178" s="87">
        <v>1</v>
      </c>
      <c r="AJ178" s="87"/>
      <c r="AK178" s="87"/>
      <c r="AL178" s="87"/>
      <c r="AM178" s="86"/>
      <c r="AN178" s="87"/>
      <c r="AO178" s="87"/>
      <c r="AP178" s="87"/>
      <c r="AQ178" s="86"/>
      <c r="AR178" s="87"/>
      <c r="AS178" s="87"/>
      <c r="AT178" s="87"/>
      <c r="AU178" s="87"/>
      <c r="AV178" s="86"/>
      <c r="AW178" s="86"/>
      <c r="AX178" s="86"/>
      <c r="AY178" s="87"/>
      <c r="AZ178" s="86"/>
      <c r="BA178" s="86"/>
      <c r="BB178" s="87"/>
      <c r="BC178" s="87"/>
      <c r="BD178" s="87"/>
      <c r="BE178" s="87"/>
      <c r="BF178" s="87"/>
      <c r="BG178" s="87"/>
      <c r="BH178" s="87"/>
      <c r="BI178" s="86"/>
      <c r="BJ178" s="86"/>
      <c r="BK178" s="86"/>
      <c r="BL178" s="86"/>
      <c r="BM178" s="87"/>
      <c r="BN178" s="68"/>
      <c r="BO178" s="68"/>
      <c r="BP178" s="68"/>
      <c r="BQ178" s="68"/>
      <c r="BR178" s="68"/>
    </row>
    <row r="179" spans="1:70" x14ac:dyDescent="0.25">
      <c r="A179" s="67">
        <v>1</v>
      </c>
      <c r="F179" s="4" t="s">
        <v>5</v>
      </c>
      <c r="G179" s="4" t="s">
        <v>1831</v>
      </c>
      <c r="H179" s="4" t="s">
        <v>11</v>
      </c>
      <c r="I179" s="86" t="s">
        <v>818</v>
      </c>
      <c r="J179" s="86" t="s">
        <v>1377</v>
      </c>
      <c r="K179" s="86" t="s">
        <v>12</v>
      </c>
      <c r="L179" s="6">
        <v>2000</v>
      </c>
      <c r="M179" s="6">
        <v>20</v>
      </c>
      <c r="N179" s="6">
        <v>100</v>
      </c>
      <c r="O179" s="86">
        <v>4</v>
      </c>
      <c r="P179" s="87">
        <f t="shared" si="10"/>
        <v>3</v>
      </c>
      <c r="Q179" s="84">
        <f t="shared" si="11"/>
        <v>1</v>
      </c>
      <c r="R179" s="87"/>
      <c r="S179" s="87"/>
      <c r="T179" s="109"/>
      <c r="U179" s="110"/>
      <c r="V179" s="110"/>
      <c r="W179" s="110"/>
      <c r="X179" s="86"/>
      <c r="Y179" s="86"/>
      <c r="Z179" s="87"/>
      <c r="AA179" s="86"/>
      <c r="AB179" s="86">
        <v>1</v>
      </c>
      <c r="AC179" s="86"/>
      <c r="AD179" s="86"/>
      <c r="AE179" s="86"/>
      <c r="AF179" s="87"/>
      <c r="AG179" s="87"/>
      <c r="AH179" s="87"/>
      <c r="AI179" s="87"/>
      <c r="AJ179" s="87"/>
      <c r="AK179" s="87"/>
      <c r="AL179" s="87"/>
      <c r="AM179" s="86"/>
      <c r="AN179" s="87"/>
      <c r="AO179" s="87"/>
      <c r="AP179" s="87"/>
      <c r="AQ179" s="86">
        <v>1</v>
      </c>
      <c r="AR179" s="87"/>
      <c r="AS179" s="87"/>
      <c r="AT179" s="87"/>
      <c r="AU179" s="87"/>
      <c r="AV179" s="86"/>
      <c r="AW179" s="86"/>
      <c r="AX179" s="86"/>
      <c r="AY179" s="87">
        <v>1</v>
      </c>
      <c r="AZ179" s="86"/>
      <c r="BA179" s="86"/>
      <c r="BB179" s="87"/>
      <c r="BC179" s="87"/>
      <c r="BD179" s="87"/>
      <c r="BE179" s="87"/>
      <c r="BF179" s="87"/>
      <c r="BG179" s="87"/>
      <c r="BH179" s="87"/>
      <c r="BI179" s="86"/>
      <c r="BJ179" s="86"/>
      <c r="BK179" s="86"/>
      <c r="BL179" s="86"/>
      <c r="BM179" s="87"/>
      <c r="BN179" s="68"/>
      <c r="BO179" s="68"/>
      <c r="BP179" s="68"/>
      <c r="BQ179" s="68"/>
      <c r="BR179" s="68"/>
    </row>
    <row r="180" spans="1:70" x14ac:dyDescent="0.25">
      <c r="A180" s="67">
        <v>1</v>
      </c>
      <c r="F180" s="4" t="s">
        <v>5</v>
      </c>
      <c r="G180" s="4" t="s">
        <v>1831</v>
      </c>
      <c r="H180" s="4" t="s">
        <v>18</v>
      </c>
      <c r="I180" s="86" t="s">
        <v>2373</v>
      </c>
      <c r="J180" s="86" t="s">
        <v>1376</v>
      </c>
      <c r="K180" s="86" t="s">
        <v>12</v>
      </c>
      <c r="L180" s="6">
        <v>2000</v>
      </c>
      <c r="M180" s="6">
        <v>20</v>
      </c>
      <c r="N180" s="6">
        <v>100</v>
      </c>
      <c r="O180" s="86">
        <v>4</v>
      </c>
      <c r="P180" s="87">
        <f t="shared" si="10"/>
        <v>3</v>
      </c>
      <c r="Q180" s="84">
        <f t="shared" si="11"/>
        <v>1</v>
      </c>
      <c r="R180" s="87"/>
      <c r="S180" s="87"/>
      <c r="T180" s="109"/>
      <c r="U180" s="110"/>
      <c r="V180" s="110"/>
      <c r="W180" s="110"/>
      <c r="X180" s="86"/>
      <c r="Y180" s="86"/>
      <c r="Z180" s="87"/>
      <c r="AA180" s="86"/>
      <c r="AB180" s="86">
        <v>1</v>
      </c>
      <c r="AC180" s="86"/>
      <c r="AD180" s="86"/>
      <c r="AE180" s="86"/>
      <c r="AF180" s="87"/>
      <c r="AG180" s="87"/>
      <c r="AH180" s="87"/>
      <c r="AI180" s="87">
        <v>1</v>
      </c>
      <c r="AJ180" s="87"/>
      <c r="AK180" s="87"/>
      <c r="AL180" s="87"/>
      <c r="AM180" s="86"/>
      <c r="AN180" s="87"/>
      <c r="AO180" s="87"/>
      <c r="AP180" s="87"/>
      <c r="AQ180" s="86">
        <v>1</v>
      </c>
      <c r="AR180" s="87"/>
      <c r="AS180" s="87"/>
      <c r="AT180" s="87"/>
      <c r="AU180" s="87"/>
      <c r="AV180" s="86"/>
      <c r="AW180" s="86"/>
      <c r="AX180" s="86"/>
      <c r="AY180" s="87"/>
      <c r="AZ180" s="86"/>
      <c r="BA180" s="86"/>
      <c r="BB180" s="87"/>
      <c r="BC180" s="87"/>
      <c r="BD180" s="87"/>
      <c r="BE180" s="87"/>
      <c r="BF180" s="87"/>
      <c r="BG180" s="87"/>
      <c r="BH180" s="87"/>
      <c r="BI180" s="86"/>
      <c r="BJ180" s="86"/>
      <c r="BK180" s="86"/>
      <c r="BL180" s="86"/>
      <c r="BM180" s="87"/>
      <c r="BN180" s="68"/>
      <c r="BO180" s="68"/>
      <c r="BP180" s="68"/>
      <c r="BQ180" s="68"/>
      <c r="BR180" s="68"/>
    </row>
    <row r="181" spans="1:70" x14ac:dyDescent="0.25">
      <c r="A181" s="67">
        <v>1</v>
      </c>
      <c r="F181" s="4" t="s">
        <v>5</v>
      </c>
      <c r="G181" s="4" t="s">
        <v>1831</v>
      </c>
      <c r="H181" s="4" t="s">
        <v>19</v>
      </c>
      <c r="I181" s="86" t="s">
        <v>2374</v>
      </c>
      <c r="J181" s="86" t="s">
        <v>1371</v>
      </c>
      <c r="K181" s="86" t="s">
        <v>12</v>
      </c>
      <c r="L181" s="6">
        <v>2000</v>
      </c>
      <c r="M181" s="6">
        <v>20</v>
      </c>
      <c r="N181" s="6">
        <v>100</v>
      </c>
      <c r="O181" s="86">
        <v>4</v>
      </c>
      <c r="P181" s="87">
        <f t="shared" si="10"/>
        <v>3</v>
      </c>
      <c r="Q181" s="84">
        <f t="shared" si="11"/>
        <v>1</v>
      </c>
      <c r="R181" s="87"/>
      <c r="S181" s="87"/>
      <c r="T181" s="109"/>
      <c r="U181" s="110"/>
      <c r="V181" s="110"/>
      <c r="W181" s="110"/>
      <c r="X181" s="86"/>
      <c r="Y181" s="86"/>
      <c r="Z181" s="87"/>
      <c r="AA181" s="86"/>
      <c r="AB181" s="86"/>
      <c r="AC181" s="86"/>
      <c r="AD181" s="86"/>
      <c r="AE181" s="86"/>
      <c r="AF181" s="87"/>
      <c r="AG181" s="87"/>
      <c r="AH181" s="87"/>
      <c r="AI181" s="87"/>
      <c r="AJ181" s="87"/>
      <c r="AK181" s="87"/>
      <c r="AL181" s="87"/>
      <c r="AM181" s="86"/>
      <c r="AN181" s="87"/>
      <c r="AO181" s="87"/>
      <c r="AP181" s="87"/>
      <c r="AQ181" s="86"/>
      <c r="AR181" s="87"/>
      <c r="AS181" s="87"/>
      <c r="AT181" s="87"/>
      <c r="AU181" s="87"/>
      <c r="AV181" s="86">
        <v>1</v>
      </c>
      <c r="AW181" s="86">
        <v>1</v>
      </c>
      <c r="AX181" s="86"/>
      <c r="AY181" s="87"/>
      <c r="AZ181" s="86"/>
      <c r="BA181" s="86"/>
      <c r="BB181" s="87"/>
      <c r="BC181" s="87"/>
      <c r="BD181" s="87">
        <v>1</v>
      </c>
      <c r="BE181" s="87"/>
      <c r="BF181" s="87"/>
      <c r="BG181" s="87"/>
      <c r="BH181" s="87"/>
      <c r="BI181" s="86"/>
      <c r="BJ181" s="86"/>
      <c r="BK181" s="86"/>
      <c r="BL181" s="86"/>
      <c r="BM181" s="87"/>
      <c r="BN181" s="68"/>
      <c r="BO181" s="68"/>
      <c r="BP181" s="68"/>
      <c r="BQ181" s="68"/>
      <c r="BR181" s="68"/>
    </row>
    <row r="182" spans="1:70" x14ac:dyDescent="0.25">
      <c r="A182" s="67">
        <v>1</v>
      </c>
      <c r="F182" s="2" t="s">
        <v>5</v>
      </c>
      <c r="G182" s="2" t="s">
        <v>65</v>
      </c>
      <c r="H182" s="2" t="s">
        <v>25</v>
      </c>
      <c r="I182" s="68" t="s">
        <v>2375</v>
      </c>
      <c r="J182" s="68" t="s">
        <v>1369</v>
      </c>
      <c r="K182" s="68" t="s">
        <v>12</v>
      </c>
      <c r="L182" s="3">
        <v>2000</v>
      </c>
      <c r="M182" s="3">
        <v>20</v>
      </c>
      <c r="N182" s="3">
        <v>100</v>
      </c>
      <c r="O182" s="68">
        <v>4</v>
      </c>
      <c r="P182" s="84">
        <f t="shared" si="10"/>
        <v>4</v>
      </c>
      <c r="Q182" s="84">
        <f t="shared" si="11"/>
        <v>0</v>
      </c>
      <c r="R182" s="87"/>
      <c r="S182" s="87"/>
      <c r="T182" s="107"/>
      <c r="U182" s="108"/>
      <c r="V182" s="108"/>
      <c r="W182" s="108"/>
      <c r="X182" s="68">
        <v>1</v>
      </c>
      <c r="Y182" s="68">
        <v>1</v>
      </c>
      <c r="Z182" s="84"/>
      <c r="AA182" s="68"/>
      <c r="AB182" s="68"/>
      <c r="AC182" s="68"/>
      <c r="AD182" s="68"/>
      <c r="AE182" s="68"/>
      <c r="AF182" s="84"/>
      <c r="AG182" s="84"/>
      <c r="AH182" s="84"/>
      <c r="AI182" s="84"/>
      <c r="AJ182" s="84"/>
      <c r="AK182" s="84"/>
      <c r="AL182" s="84"/>
      <c r="AM182" s="68"/>
      <c r="AN182" s="84"/>
      <c r="AO182" s="84"/>
      <c r="AP182" s="84"/>
      <c r="AQ182" s="68">
        <v>1</v>
      </c>
      <c r="AR182" s="84">
        <v>1</v>
      </c>
      <c r="AS182" s="84"/>
      <c r="AT182" s="84"/>
      <c r="AU182" s="84"/>
      <c r="AV182" s="68"/>
      <c r="AW182" s="68"/>
      <c r="AX182" s="68"/>
      <c r="AY182" s="84"/>
      <c r="AZ182" s="68"/>
      <c r="BA182" s="68"/>
      <c r="BB182" s="84"/>
      <c r="BC182" s="84"/>
      <c r="BD182" s="84"/>
      <c r="BE182" s="84"/>
      <c r="BF182" s="84"/>
      <c r="BG182" s="84"/>
      <c r="BH182" s="84"/>
      <c r="BI182" s="68"/>
      <c r="BJ182" s="68"/>
      <c r="BK182" s="68"/>
      <c r="BL182" s="68"/>
      <c r="BM182" s="84"/>
      <c r="BN182" s="68"/>
      <c r="BO182" s="68"/>
      <c r="BP182" s="68"/>
      <c r="BQ182" s="68"/>
      <c r="BR182" s="68"/>
    </row>
    <row r="183" spans="1:70" x14ac:dyDescent="0.25">
      <c r="A183" s="67">
        <v>1</v>
      </c>
      <c r="F183" s="2" t="s">
        <v>5</v>
      </c>
      <c r="G183" s="2" t="s">
        <v>65</v>
      </c>
      <c r="H183" s="2" t="s">
        <v>26</v>
      </c>
      <c r="I183" s="68" t="s">
        <v>2376</v>
      </c>
      <c r="J183" s="68" t="s">
        <v>1378</v>
      </c>
      <c r="K183" s="68" t="s">
        <v>12</v>
      </c>
      <c r="L183" s="3">
        <v>2000</v>
      </c>
      <c r="M183" s="3">
        <v>20</v>
      </c>
      <c r="N183" s="3">
        <v>100</v>
      </c>
      <c r="O183" s="68">
        <v>4</v>
      </c>
      <c r="P183" s="84">
        <f t="shared" si="10"/>
        <v>3</v>
      </c>
      <c r="Q183" s="84">
        <f t="shared" si="11"/>
        <v>1</v>
      </c>
      <c r="R183" s="87"/>
      <c r="S183" s="87"/>
      <c r="T183" s="107"/>
      <c r="U183" s="108"/>
      <c r="V183" s="108"/>
      <c r="W183" s="108"/>
      <c r="X183" s="68"/>
      <c r="Y183" s="68"/>
      <c r="Z183" s="84"/>
      <c r="AA183" s="68">
        <v>1</v>
      </c>
      <c r="AB183" s="68">
        <v>1</v>
      </c>
      <c r="AC183" s="68"/>
      <c r="AD183" s="68"/>
      <c r="AE183" s="68"/>
      <c r="AF183" s="84"/>
      <c r="AG183" s="84"/>
      <c r="AH183" s="84"/>
      <c r="AI183" s="84"/>
      <c r="AJ183" s="84"/>
      <c r="AK183" s="84"/>
      <c r="AL183" s="84"/>
      <c r="AM183" s="68"/>
      <c r="AN183" s="84"/>
      <c r="AO183" s="84"/>
      <c r="AP183" s="84"/>
      <c r="AQ183" s="68"/>
      <c r="AR183" s="84"/>
      <c r="AS183" s="84"/>
      <c r="AT183" s="84"/>
      <c r="AU183" s="84">
        <v>1</v>
      </c>
      <c r="AV183" s="68"/>
      <c r="AW183" s="68"/>
      <c r="AX183" s="68"/>
      <c r="AY183" s="84"/>
      <c r="AZ183" s="68"/>
      <c r="BA183" s="68"/>
      <c r="BB183" s="84"/>
      <c r="BC183" s="84"/>
      <c r="BD183" s="84"/>
      <c r="BE183" s="84"/>
      <c r="BF183" s="84"/>
      <c r="BG183" s="84"/>
      <c r="BH183" s="84"/>
      <c r="BI183" s="68"/>
      <c r="BJ183" s="68"/>
      <c r="BK183" s="68"/>
      <c r="BL183" s="68"/>
      <c r="BM183" s="84"/>
      <c r="BN183" s="68"/>
      <c r="BO183" s="68"/>
      <c r="BP183" s="68"/>
      <c r="BQ183" s="68"/>
      <c r="BR183" s="68"/>
    </row>
    <row r="184" spans="1:70" x14ac:dyDescent="0.25">
      <c r="A184" s="67">
        <v>1</v>
      </c>
      <c r="F184" s="4" t="s">
        <v>1837</v>
      </c>
      <c r="G184" s="4"/>
      <c r="H184" s="4"/>
      <c r="I184" s="86"/>
      <c r="J184" s="86"/>
      <c r="K184" s="86"/>
      <c r="L184" s="6"/>
      <c r="M184" s="6"/>
      <c r="N184" s="6"/>
      <c r="O184" s="86"/>
      <c r="P184" s="86"/>
      <c r="Q184" s="86"/>
      <c r="R184" s="86"/>
      <c r="S184" s="86"/>
      <c r="T184" s="110"/>
      <c r="U184" s="110"/>
      <c r="V184" s="110"/>
      <c r="W184" s="110"/>
      <c r="X184" s="86"/>
      <c r="Y184" s="86"/>
      <c r="Z184" s="86"/>
      <c r="AA184" s="86"/>
      <c r="AB184" s="86"/>
      <c r="AC184" s="86"/>
      <c r="AD184" s="86"/>
      <c r="AE184" s="86"/>
      <c r="AF184" s="86"/>
      <c r="AG184" s="86"/>
      <c r="AH184" s="86"/>
      <c r="AI184" s="86"/>
      <c r="AJ184" s="86"/>
      <c r="AK184" s="86"/>
      <c r="AL184" s="86"/>
      <c r="AM184" s="86"/>
      <c r="AN184" s="86"/>
      <c r="AO184" s="86"/>
      <c r="AP184" s="86"/>
      <c r="AQ184" s="86"/>
      <c r="AR184" s="86"/>
      <c r="AS184" s="86"/>
      <c r="AT184" s="86"/>
      <c r="AU184" s="86"/>
      <c r="AV184" s="86"/>
      <c r="AW184" s="86"/>
      <c r="AX184" s="86"/>
      <c r="AY184" s="86"/>
      <c r="AZ184" s="86"/>
      <c r="BA184" s="86"/>
      <c r="BB184" s="86"/>
      <c r="BC184" s="86"/>
      <c r="BD184" s="86"/>
      <c r="BE184" s="86"/>
      <c r="BF184" s="86"/>
      <c r="BG184" s="86"/>
      <c r="BH184" s="86"/>
      <c r="BI184" s="86"/>
      <c r="BJ184" s="86"/>
      <c r="BK184" s="86"/>
      <c r="BL184" s="86"/>
      <c r="BM184" s="87"/>
      <c r="BN184" s="68"/>
      <c r="BO184" s="68"/>
      <c r="BP184" s="68"/>
      <c r="BQ184" s="68"/>
      <c r="BR184" s="68"/>
    </row>
    <row r="185" spans="1:70" x14ac:dyDescent="0.25">
      <c r="O185" s="67"/>
      <c r="P185" s="84"/>
      <c r="Q185" s="84"/>
      <c r="R185" s="87"/>
      <c r="S185" s="125"/>
      <c r="T185" s="106"/>
      <c r="U185" s="106"/>
      <c r="V185" s="106"/>
      <c r="W185" s="106"/>
      <c r="X185" s="67"/>
      <c r="Y185" s="67"/>
      <c r="Z185" s="67"/>
      <c r="AA185" s="67"/>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67"/>
      <c r="AZ185" s="67"/>
      <c r="BA185" s="67"/>
      <c r="BB185" s="67"/>
      <c r="BC185" s="67"/>
      <c r="BD185" s="67"/>
      <c r="BE185" s="67"/>
      <c r="BF185" s="67"/>
      <c r="BG185" s="67"/>
      <c r="BH185" s="67"/>
      <c r="BI185" s="67"/>
      <c r="BJ185" s="67"/>
      <c r="BK185" s="67"/>
      <c r="BL185" s="67"/>
      <c r="BM185" s="67"/>
      <c r="BN185" s="68"/>
      <c r="BO185" s="68"/>
      <c r="BP185" s="68"/>
      <c r="BQ185" s="68"/>
      <c r="BR185" s="68"/>
    </row>
    <row r="186" spans="1:70" x14ac:dyDescent="0.25">
      <c r="A186" s="67">
        <f>SUM(A5:A184)</f>
        <v>178</v>
      </c>
      <c r="H186" t="s">
        <v>601</v>
      </c>
      <c r="L186" s="7">
        <f>SUM(L6:L165)</f>
        <v>2004000</v>
      </c>
      <c r="M186" s="7">
        <f>SUM(M6:M165)</f>
        <v>20040</v>
      </c>
      <c r="N186" s="7">
        <f>SUM(N6:N165)</f>
        <v>100200</v>
      </c>
      <c r="O186" s="67"/>
      <c r="P186" s="84"/>
      <c r="Q186" s="84"/>
      <c r="R186" s="87"/>
      <c r="S186" s="125"/>
      <c r="T186" s="106"/>
      <c r="U186" s="106"/>
      <c r="V186" s="106"/>
      <c r="W186" s="106"/>
      <c r="X186" s="67"/>
      <c r="Y186" s="67"/>
      <c r="Z186" s="67"/>
      <c r="AA186" s="67"/>
      <c r="AB186" s="67"/>
      <c r="AC186" s="67"/>
      <c r="AD186" s="67"/>
      <c r="AE186" s="67"/>
      <c r="AF186" s="67"/>
      <c r="AG186" s="67"/>
      <c r="AH186" s="67"/>
      <c r="AI186" s="67"/>
      <c r="AJ186" s="67"/>
      <c r="AK186" s="67"/>
      <c r="AL186" s="67"/>
      <c r="AM186" s="67"/>
      <c r="AN186" s="67"/>
      <c r="AO186" s="67"/>
      <c r="AP186" s="67"/>
      <c r="AQ186" s="67"/>
      <c r="AR186" s="67"/>
      <c r="AS186" s="67"/>
      <c r="AT186" s="67"/>
      <c r="AU186" s="67"/>
      <c r="AV186" s="67"/>
      <c r="AW186" s="67"/>
      <c r="AX186" s="67"/>
      <c r="AY186" s="67"/>
      <c r="AZ186" s="67"/>
      <c r="BA186" s="67"/>
      <c r="BB186" s="67"/>
      <c r="BC186" s="67"/>
      <c r="BD186" s="67"/>
      <c r="BE186" s="67"/>
      <c r="BF186" s="67"/>
      <c r="BG186" s="67"/>
      <c r="BH186" s="67"/>
      <c r="BI186" s="67"/>
      <c r="BJ186" s="67"/>
      <c r="BK186" s="67"/>
      <c r="BL186" s="67"/>
      <c r="BM186" s="67"/>
      <c r="BN186" s="68"/>
      <c r="BO186" s="68"/>
      <c r="BP186" s="68"/>
      <c r="BQ186" s="68"/>
      <c r="BR186" s="68"/>
    </row>
    <row r="187" spans="1:70" x14ac:dyDescent="0.25">
      <c r="H187" s="101" t="s">
        <v>587</v>
      </c>
      <c r="I187" s="128"/>
      <c r="J187" s="128"/>
      <c r="K187" s="128"/>
      <c r="L187" s="102">
        <f>L186*10</f>
        <v>20040000</v>
      </c>
      <c r="M187" s="102">
        <f>M186*10</f>
        <v>200400</v>
      </c>
      <c r="N187" s="102">
        <f>N186*10</f>
        <v>1002000</v>
      </c>
      <c r="O187" s="67"/>
      <c r="P187" s="84"/>
      <c r="Q187" s="84"/>
      <c r="R187" s="87"/>
      <c r="S187" s="125"/>
      <c r="T187" s="106"/>
      <c r="U187" s="106"/>
      <c r="V187" s="106"/>
      <c r="W187" s="106"/>
      <c r="X187" s="67"/>
      <c r="Y187" s="67"/>
      <c r="Z187" s="67"/>
      <c r="AA187" s="67"/>
      <c r="AB187" s="67"/>
      <c r="AC187" s="67"/>
      <c r="AD187" s="67"/>
      <c r="AE187" s="67"/>
      <c r="AF187" s="67"/>
      <c r="AG187" s="67"/>
      <c r="AH187" s="67"/>
      <c r="AI187" s="67"/>
      <c r="AJ187" s="67"/>
      <c r="AK187" s="67"/>
      <c r="AL187" s="67"/>
      <c r="AM187" s="67"/>
      <c r="AN187" s="67"/>
      <c r="AO187" s="67"/>
      <c r="AP187" s="67"/>
      <c r="AQ187" s="67"/>
      <c r="AR187" s="67"/>
      <c r="AS187" s="67"/>
      <c r="AT187" s="67"/>
      <c r="AU187" s="67"/>
      <c r="AV187" s="67"/>
      <c r="AW187" s="67"/>
      <c r="AX187" s="67"/>
      <c r="AY187" s="67"/>
      <c r="AZ187" s="67"/>
      <c r="BA187" s="67"/>
      <c r="BB187" s="67"/>
      <c r="BC187" s="67"/>
      <c r="BD187" s="67"/>
      <c r="BE187" s="67"/>
      <c r="BF187" s="67"/>
      <c r="BG187" s="67"/>
      <c r="BH187" s="67"/>
      <c r="BI187" s="67"/>
      <c r="BJ187" s="67"/>
      <c r="BK187" s="67"/>
      <c r="BL187" s="67"/>
      <c r="BM187" s="67"/>
      <c r="BN187" s="68"/>
      <c r="BO187" s="68"/>
      <c r="BP187" s="68"/>
      <c r="BQ187" s="68"/>
      <c r="BR187" s="68"/>
    </row>
    <row r="188" spans="1:70" x14ac:dyDescent="0.25">
      <c r="H188" s="101" t="s">
        <v>588</v>
      </c>
      <c r="I188" s="128"/>
      <c r="J188" s="128"/>
      <c r="K188" s="128"/>
      <c r="L188" s="102">
        <f>SUM(L186:L187)</f>
        <v>22044000</v>
      </c>
      <c r="M188" s="102">
        <f>SUM(M186:M187)</f>
        <v>220440</v>
      </c>
      <c r="N188" s="102">
        <f>SUM(N186:N187)</f>
        <v>1102200</v>
      </c>
      <c r="O188" s="67"/>
      <c r="P188" s="84"/>
      <c r="Q188" s="84"/>
      <c r="R188" s="87"/>
      <c r="S188" s="125"/>
      <c r="T188" s="106"/>
      <c r="U188" s="106"/>
      <c r="V188" s="106"/>
      <c r="W188" s="106"/>
      <c r="X188" s="67"/>
      <c r="Y188" s="67"/>
      <c r="Z188" s="67"/>
      <c r="AA188" s="67"/>
      <c r="AB188" s="67"/>
      <c r="AC188" s="67"/>
      <c r="AD188" s="67"/>
      <c r="AE188" s="67"/>
      <c r="AF188" s="67"/>
      <c r="AG188" s="67"/>
      <c r="AH188" s="67"/>
      <c r="AI188" s="67"/>
      <c r="AJ188" s="67"/>
      <c r="AK188" s="67"/>
      <c r="AL188" s="67"/>
      <c r="AM188" s="67"/>
      <c r="AN188" s="67"/>
      <c r="AO188" s="67"/>
      <c r="AP188" s="67"/>
      <c r="AQ188" s="67"/>
      <c r="AR188" s="67"/>
      <c r="AS188" s="67"/>
      <c r="AT188" s="67"/>
      <c r="AU188" s="67"/>
      <c r="AV188" s="67"/>
      <c r="AW188" s="67"/>
      <c r="AX188" s="67"/>
      <c r="AY188" s="67"/>
      <c r="AZ188" s="67"/>
      <c r="BA188" s="67"/>
      <c r="BB188" s="67"/>
      <c r="BC188" s="67"/>
      <c r="BD188" s="67"/>
      <c r="BE188" s="67"/>
      <c r="BF188" s="67"/>
      <c r="BG188" s="67"/>
      <c r="BH188" s="67"/>
      <c r="BI188" s="67"/>
      <c r="BJ188" s="67"/>
      <c r="BK188" s="67"/>
      <c r="BL188" s="67"/>
      <c r="BM188" s="67"/>
      <c r="BN188" s="68"/>
      <c r="BO188" s="68"/>
      <c r="BP188" s="68"/>
      <c r="BQ188" s="68"/>
      <c r="BR188" s="68"/>
    </row>
    <row r="189" spans="1:70" x14ac:dyDescent="0.25">
      <c r="O189" s="67"/>
      <c r="P189" s="84"/>
      <c r="Q189" s="84"/>
      <c r="R189" s="87"/>
      <c r="S189" s="125"/>
      <c r="T189" s="106"/>
      <c r="U189" s="106"/>
      <c r="V189" s="106"/>
      <c r="W189" s="106"/>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67"/>
      <c r="BC189" s="67"/>
      <c r="BD189" s="67"/>
      <c r="BE189" s="67"/>
      <c r="BF189" s="67"/>
      <c r="BG189" s="67"/>
      <c r="BH189" s="67"/>
      <c r="BI189" s="67"/>
      <c r="BJ189" s="67"/>
      <c r="BK189" s="67"/>
      <c r="BL189" s="67"/>
      <c r="BM189" s="67"/>
      <c r="BN189" s="68"/>
      <c r="BO189" s="68"/>
      <c r="BP189" s="68"/>
      <c r="BQ189" s="68"/>
      <c r="BR189" s="68"/>
    </row>
    <row r="190" spans="1:70" x14ac:dyDescent="0.25">
      <c r="O190" s="67"/>
      <c r="P190" s="84"/>
      <c r="Q190" s="84"/>
      <c r="R190" s="87"/>
      <c r="S190" s="125"/>
      <c r="T190" s="106"/>
      <c r="U190" s="106"/>
      <c r="V190" s="106"/>
      <c r="W190" s="106"/>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7"/>
      <c r="BC190" s="67"/>
      <c r="BD190" s="67"/>
      <c r="BE190" s="67"/>
      <c r="BF190" s="67"/>
      <c r="BG190" s="67"/>
      <c r="BH190" s="67"/>
      <c r="BI190" s="67"/>
      <c r="BJ190" s="67"/>
      <c r="BK190" s="67"/>
      <c r="BL190" s="67"/>
      <c r="BM190" s="67"/>
      <c r="BN190" s="68"/>
      <c r="BO190" s="68"/>
      <c r="BP190" s="68"/>
      <c r="BQ190" s="68"/>
      <c r="BR190" s="68"/>
    </row>
    <row r="191" spans="1:70" s="116" customFormat="1" ht="18.75" x14ac:dyDescent="0.3">
      <c r="A191" s="118"/>
      <c r="B191" s="118"/>
      <c r="C191" s="118"/>
      <c r="D191" s="118"/>
      <c r="E191" s="118"/>
      <c r="F191" s="115" t="s">
        <v>2490</v>
      </c>
      <c r="I191" s="118"/>
      <c r="J191" s="118"/>
      <c r="K191" s="118"/>
      <c r="L191" s="117"/>
      <c r="M191" s="117"/>
      <c r="N191" s="117"/>
      <c r="O191" s="118"/>
      <c r="P191" s="119"/>
      <c r="Q191" s="119"/>
      <c r="R191" s="119"/>
      <c r="S191" s="118"/>
      <c r="T191" s="120"/>
      <c r="U191" s="120"/>
      <c r="V191" s="120"/>
      <c r="W191" s="120"/>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c r="AT191" s="118"/>
      <c r="AU191" s="118"/>
      <c r="AV191" s="118"/>
      <c r="AW191" s="118"/>
      <c r="AX191" s="118"/>
      <c r="AY191" s="118"/>
      <c r="AZ191" s="118"/>
      <c r="BA191" s="118"/>
      <c r="BB191" s="118"/>
      <c r="BC191" s="118"/>
      <c r="BD191" s="118"/>
      <c r="BE191" s="118"/>
      <c r="BF191" s="118"/>
      <c r="BG191" s="118"/>
      <c r="BH191" s="118"/>
      <c r="BI191" s="118"/>
      <c r="BJ191" s="118"/>
      <c r="BK191" s="118"/>
      <c r="BL191" s="118"/>
      <c r="BM191" s="118"/>
      <c r="BN191" s="210"/>
      <c r="BO191" s="210"/>
      <c r="BP191" s="210"/>
      <c r="BQ191" s="210"/>
      <c r="BR191" s="210"/>
    </row>
    <row r="192" spans="1:70" x14ac:dyDescent="0.25">
      <c r="F192" s="4" t="s">
        <v>72</v>
      </c>
      <c r="G192" s="4" t="s">
        <v>2486</v>
      </c>
      <c r="H192" s="4" t="s">
        <v>662</v>
      </c>
      <c r="I192" s="86" t="s">
        <v>1678</v>
      </c>
      <c r="J192" s="86"/>
      <c r="K192" s="86" t="s">
        <v>2495</v>
      </c>
      <c r="L192" s="6"/>
      <c r="M192" s="6"/>
      <c r="N192" s="6"/>
      <c r="O192" s="86">
        <v>5</v>
      </c>
      <c r="P192" s="87">
        <f>SUM(R192:BM192)</f>
        <v>2</v>
      </c>
      <c r="Q192" s="84">
        <f>O192-P192</f>
        <v>3</v>
      </c>
      <c r="R192" s="86"/>
      <c r="S192" s="86"/>
      <c r="T192" s="110"/>
      <c r="U192" s="110"/>
      <c r="V192" s="110"/>
      <c r="W192" s="110"/>
      <c r="X192" s="86"/>
      <c r="Y192" s="86"/>
      <c r="Z192" s="86"/>
      <c r="AA192" s="86"/>
      <c r="AB192" s="86"/>
      <c r="AC192" s="86"/>
      <c r="AD192" s="86"/>
      <c r="AE192" s="86"/>
      <c r="AF192" s="86"/>
      <c r="AG192" s="86" t="s">
        <v>399</v>
      </c>
      <c r="AH192" s="86"/>
      <c r="AI192" s="86"/>
      <c r="AJ192" s="86"/>
      <c r="AK192" s="86"/>
      <c r="AL192" s="86"/>
      <c r="AM192" s="86"/>
      <c r="AN192" s="86"/>
      <c r="AO192" s="86"/>
      <c r="AP192" s="86"/>
      <c r="AQ192" s="86"/>
      <c r="AR192" s="86"/>
      <c r="AS192" s="86">
        <v>1</v>
      </c>
      <c r="AT192" s="86"/>
      <c r="AU192" s="86">
        <v>1</v>
      </c>
      <c r="AV192" s="86"/>
      <c r="AW192" s="86"/>
      <c r="AX192" s="86"/>
      <c r="AY192" s="86"/>
      <c r="AZ192" s="86"/>
      <c r="BA192" s="86"/>
      <c r="BB192" s="86"/>
      <c r="BC192" s="86"/>
      <c r="BD192" s="86"/>
      <c r="BE192" s="86"/>
      <c r="BF192" s="86"/>
      <c r="BG192" s="86"/>
      <c r="BH192" s="86"/>
      <c r="BI192" s="86"/>
      <c r="BJ192" s="86"/>
      <c r="BK192" s="86"/>
      <c r="BL192" s="86"/>
      <c r="BM192" s="87"/>
      <c r="BN192" s="68"/>
      <c r="BO192" s="68"/>
      <c r="BP192" s="68"/>
      <c r="BQ192" s="68"/>
      <c r="BR192" s="68"/>
    </row>
    <row r="193" spans="6:70" x14ac:dyDescent="0.25">
      <c r="F193" s="2" t="s">
        <v>72</v>
      </c>
      <c r="G193" s="2" t="s">
        <v>2492</v>
      </c>
      <c r="H193" s="2" t="s">
        <v>655</v>
      </c>
      <c r="I193" s="68"/>
      <c r="J193" s="68"/>
      <c r="K193" s="68" t="s">
        <v>7</v>
      </c>
      <c r="L193" s="3">
        <v>5000</v>
      </c>
      <c r="M193" s="3">
        <v>50</v>
      </c>
      <c r="N193" s="3">
        <v>250</v>
      </c>
      <c r="O193" s="108">
        <v>5</v>
      </c>
      <c r="P193" s="84"/>
      <c r="Q193" s="84"/>
      <c r="R193" s="68"/>
      <c r="S193" s="68"/>
      <c r="T193" s="108"/>
      <c r="U193" s="108"/>
      <c r="V193" s="108"/>
      <c r="W193" s="10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84"/>
      <c r="BN193" s="68"/>
      <c r="BO193" s="68"/>
      <c r="BP193" s="68"/>
      <c r="BQ193" s="68"/>
      <c r="BR193" s="68"/>
    </row>
    <row r="194" spans="6:70" x14ac:dyDescent="0.25">
      <c r="F194" s="2" t="s">
        <v>72</v>
      </c>
      <c r="G194" s="2" t="s">
        <v>2492</v>
      </c>
      <c r="H194" s="2" t="s">
        <v>656</v>
      </c>
      <c r="I194" s="68"/>
      <c r="J194" s="68"/>
      <c r="K194" s="68" t="s">
        <v>7</v>
      </c>
      <c r="L194" s="3">
        <v>5000</v>
      </c>
      <c r="M194" s="3">
        <v>50</v>
      </c>
      <c r="N194" s="3">
        <v>250</v>
      </c>
      <c r="O194" s="108">
        <v>5</v>
      </c>
      <c r="P194" s="84"/>
      <c r="Q194" s="84"/>
      <c r="R194" s="68"/>
      <c r="S194" s="68"/>
      <c r="T194" s="108"/>
      <c r="U194" s="108"/>
      <c r="V194" s="108"/>
      <c r="W194" s="10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c r="BL194" s="68"/>
      <c r="BM194" s="84"/>
      <c r="BN194" s="68"/>
      <c r="BO194" s="68"/>
      <c r="BP194" s="68"/>
      <c r="BQ194" s="68"/>
      <c r="BR194" s="68"/>
    </row>
    <row r="195" spans="6:70" x14ac:dyDescent="0.25">
      <c r="F195" s="2" t="s">
        <v>72</v>
      </c>
      <c r="G195" s="2" t="s">
        <v>2492</v>
      </c>
      <c r="H195" s="2" t="s">
        <v>657</v>
      </c>
      <c r="I195" s="68"/>
      <c r="J195" s="68"/>
      <c r="K195" s="68" t="s">
        <v>7</v>
      </c>
      <c r="L195" s="3">
        <v>5000</v>
      </c>
      <c r="M195" s="3">
        <v>50</v>
      </c>
      <c r="N195" s="3">
        <v>250</v>
      </c>
      <c r="O195" s="108">
        <v>5</v>
      </c>
      <c r="P195" s="84"/>
      <c r="Q195" s="84"/>
      <c r="R195" s="68"/>
      <c r="S195" s="68"/>
      <c r="T195" s="108"/>
      <c r="U195" s="108"/>
      <c r="V195" s="108"/>
      <c r="W195" s="10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c r="BI195" s="68"/>
      <c r="BJ195" s="68"/>
      <c r="BK195" s="68"/>
      <c r="BL195" s="68"/>
      <c r="BM195" s="84"/>
      <c r="BN195" s="68"/>
      <c r="BO195" s="68"/>
      <c r="BP195" s="68"/>
      <c r="BQ195" s="68"/>
      <c r="BR195" s="68"/>
    </row>
    <row r="196" spans="6:70" x14ac:dyDescent="0.25">
      <c r="F196" s="2" t="s">
        <v>72</v>
      </c>
      <c r="G196" s="2" t="s">
        <v>2492</v>
      </c>
      <c r="H196" s="2" t="s">
        <v>658</v>
      </c>
      <c r="I196" s="68"/>
      <c r="J196" s="68"/>
      <c r="K196" s="68" t="s">
        <v>7</v>
      </c>
      <c r="L196" s="3">
        <v>5000</v>
      </c>
      <c r="M196" s="3">
        <v>50</v>
      </c>
      <c r="N196" s="3">
        <v>250</v>
      </c>
      <c r="O196" s="108">
        <v>5</v>
      </c>
      <c r="P196" s="84"/>
      <c r="Q196" s="84"/>
      <c r="R196" s="68"/>
      <c r="S196" s="68"/>
      <c r="T196" s="108"/>
      <c r="U196" s="108"/>
      <c r="V196" s="108"/>
      <c r="W196" s="10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c r="BI196" s="68"/>
      <c r="BJ196" s="68"/>
      <c r="BK196" s="68"/>
      <c r="BL196" s="68"/>
      <c r="BM196" s="84"/>
      <c r="BN196" s="68"/>
      <c r="BO196" s="68"/>
      <c r="BP196" s="68"/>
      <c r="BQ196" s="68"/>
      <c r="BR196" s="68"/>
    </row>
    <row r="197" spans="6:70" x14ac:dyDescent="0.25">
      <c r="F197" s="2" t="s">
        <v>72</v>
      </c>
      <c r="G197" s="2" t="s">
        <v>2492</v>
      </c>
      <c r="H197" s="2" t="s">
        <v>659</v>
      </c>
      <c r="I197" s="68"/>
      <c r="J197" s="68"/>
      <c r="K197" s="68" t="s">
        <v>7</v>
      </c>
      <c r="L197" s="3">
        <v>5000</v>
      </c>
      <c r="M197" s="3">
        <v>50</v>
      </c>
      <c r="N197" s="3">
        <v>250</v>
      </c>
      <c r="O197" s="108">
        <v>5</v>
      </c>
      <c r="P197" s="84"/>
      <c r="Q197" s="84"/>
      <c r="R197" s="68"/>
      <c r="S197" s="68"/>
      <c r="T197" s="108"/>
      <c r="U197" s="108"/>
      <c r="V197" s="108"/>
      <c r="W197" s="10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84"/>
      <c r="BN197" s="68"/>
      <c r="BO197" s="68"/>
      <c r="BP197" s="68"/>
      <c r="BQ197" s="68"/>
      <c r="BR197" s="68"/>
    </row>
    <row r="198" spans="6:70" x14ac:dyDescent="0.25">
      <c r="F198" s="2" t="s">
        <v>72</v>
      </c>
      <c r="G198" s="2" t="s">
        <v>2492</v>
      </c>
      <c r="H198" s="2" t="s">
        <v>660</v>
      </c>
      <c r="I198" s="68"/>
      <c r="J198" s="68"/>
      <c r="K198" s="68" t="s">
        <v>10</v>
      </c>
      <c r="L198" s="3">
        <v>25000</v>
      </c>
      <c r="M198" s="3">
        <v>250</v>
      </c>
      <c r="N198" s="3">
        <v>1250</v>
      </c>
      <c r="O198" s="108">
        <v>7</v>
      </c>
      <c r="P198" s="84"/>
      <c r="Q198" s="84"/>
      <c r="R198" s="68"/>
      <c r="S198" s="68"/>
      <c r="T198" s="108"/>
      <c r="U198" s="108"/>
      <c r="V198" s="108"/>
      <c r="W198" s="10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c r="BI198" s="68"/>
      <c r="BJ198" s="68"/>
      <c r="BK198" s="68"/>
      <c r="BL198" s="68"/>
      <c r="BM198" s="84"/>
      <c r="BN198" s="68"/>
      <c r="BO198" s="68"/>
      <c r="BP198" s="68"/>
      <c r="BQ198" s="68"/>
      <c r="BR198" s="68"/>
    </row>
    <row r="199" spans="6:70" x14ac:dyDescent="0.25">
      <c r="F199" s="2" t="s">
        <v>72</v>
      </c>
      <c r="G199" s="2" t="s">
        <v>2492</v>
      </c>
      <c r="H199" s="2" t="s">
        <v>661</v>
      </c>
      <c r="I199" s="68"/>
      <c r="J199" s="68"/>
      <c r="K199" s="68" t="s">
        <v>7</v>
      </c>
      <c r="L199" s="3">
        <v>5000</v>
      </c>
      <c r="M199" s="3">
        <v>50</v>
      </c>
      <c r="N199" s="3">
        <v>250</v>
      </c>
      <c r="O199" s="108">
        <v>5</v>
      </c>
      <c r="P199" s="84"/>
      <c r="Q199" s="84"/>
      <c r="R199" s="68"/>
      <c r="S199" s="68"/>
      <c r="T199" s="108"/>
      <c r="U199" s="108"/>
      <c r="V199" s="108"/>
      <c r="W199" s="10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c r="BI199" s="68"/>
      <c r="BJ199" s="68"/>
      <c r="BK199" s="68"/>
      <c r="BL199" s="68"/>
      <c r="BM199" s="84"/>
      <c r="BN199" s="68"/>
      <c r="BO199" s="68"/>
      <c r="BP199" s="68"/>
      <c r="BQ199" s="68"/>
      <c r="BR199" s="68"/>
    </row>
    <row r="200" spans="6:70" x14ac:dyDescent="0.25">
      <c r="F200" s="4" t="s">
        <v>124</v>
      </c>
      <c r="G200" s="4" t="s">
        <v>348</v>
      </c>
      <c r="H200" s="4" t="s">
        <v>347</v>
      </c>
      <c r="I200" s="86" t="s">
        <v>1673</v>
      </c>
      <c r="J200" s="86"/>
      <c r="K200" s="86" t="s">
        <v>2495</v>
      </c>
      <c r="L200" s="6"/>
      <c r="M200" s="6"/>
      <c r="N200" s="6"/>
      <c r="O200" s="86">
        <v>5</v>
      </c>
      <c r="P200" s="87">
        <f>SUM(R200:BM200)</f>
        <v>3</v>
      </c>
      <c r="Q200" s="84">
        <f>O200-P200</f>
        <v>2</v>
      </c>
      <c r="R200" s="86"/>
      <c r="S200" s="86"/>
      <c r="T200" s="110"/>
      <c r="U200" s="110"/>
      <c r="V200" s="110">
        <v>1</v>
      </c>
      <c r="W200" s="110">
        <v>1</v>
      </c>
      <c r="X200" s="86"/>
      <c r="Y200" s="86"/>
      <c r="Z200" s="86"/>
      <c r="AA200" s="86">
        <v>1</v>
      </c>
      <c r="AB200" s="86"/>
      <c r="AC200" s="86"/>
      <c r="AD200" s="86"/>
      <c r="AE200" s="86"/>
      <c r="AF200" s="86"/>
      <c r="AG200" s="86"/>
      <c r="AH200" s="86"/>
      <c r="AI200" s="86"/>
      <c r="AJ200" s="86"/>
      <c r="AK200" s="86"/>
      <c r="AL200" s="86"/>
      <c r="AM200" s="86"/>
      <c r="AN200" s="86"/>
      <c r="AO200" s="86"/>
      <c r="AP200" s="86"/>
      <c r="AQ200" s="86"/>
      <c r="AR200" s="86"/>
      <c r="AS200" s="86"/>
      <c r="AT200" s="86"/>
      <c r="AU200" s="86"/>
      <c r="AV200" s="86"/>
      <c r="AW200" s="86"/>
      <c r="AX200" s="86"/>
      <c r="AY200" s="86"/>
      <c r="AZ200" s="86"/>
      <c r="BA200" s="86"/>
      <c r="BB200" s="86"/>
      <c r="BC200" s="86"/>
      <c r="BD200" s="86"/>
      <c r="BE200" s="86"/>
      <c r="BF200" s="86"/>
      <c r="BG200" s="86"/>
      <c r="BH200" s="86"/>
      <c r="BI200" s="86"/>
      <c r="BJ200" s="86"/>
      <c r="BK200" s="86"/>
      <c r="BL200" s="86"/>
      <c r="BM200" s="87"/>
      <c r="BN200" s="68"/>
      <c r="BO200" s="68"/>
      <c r="BP200" s="68"/>
      <c r="BQ200" s="68"/>
      <c r="BR200" s="68"/>
    </row>
    <row r="201" spans="6:70" x14ac:dyDescent="0.25">
      <c r="F201" s="2" t="s">
        <v>341</v>
      </c>
      <c r="G201" s="2" t="s">
        <v>2497</v>
      </c>
      <c r="H201" s="2" t="s">
        <v>604</v>
      </c>
      <c r="I201" s="68"/>
      <c r="J201" s="68"/>
      <c r="K201" s="68" t="s">
        <v>10</v>
      </c>
      <c r="L201" s="3">
        <v>25000</v>
      </c>
      <c r="M201" s="3">
        <v>250</v>
      </c>
      <c r="N201" s="3">
        <v>1250</v>
      </c>
      <c r="O201" s="108">
        <v>7</v>
      </c>
      <c r="P201" s="84"/>
      <c r="Q201" s="84"/>
      <c r="R201" s="68"/>
      <c r="S201" s="68"/>
      <c r="T201" s="108"/>
      <c r="U201" s="108"/>
      <c r="V201" s="108"/>
      <c r="W201" s="10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c r="BI201" s="68"/>
      <c r="BJ201" s="68"/>
      <c r="BK201" s="68"/>
      <c r="BL201" s="68"/>
      <c r="BM201" s="84"/>
      <c r="BN201" s="68"/>
      <c r="BO201" s="68"/>
      <c r="BP201" s="68"/>
      <c r="BQ201" s="68"/>
      <c r="BR201" s="68"/>
    </row>
    <row r="202" spans="6:70" x14ac:dyDescent="0.25">
      <c r="F202" s="2" t="s">
        <v>341</v>
      </c>
      <c r="G202" s="2" t="s">
        <v>2497</v>
      </c>
      <c r="H202" s="2" t="s">
        <v>605</v>
      </c>
      <c r="I202" s="68"/>
      <c r="J202" s="68"/>
      <c r="K202" s="68" t="s">
        <v>7</v>
      </c>
      <c r="L202" s="3">
        <v>5000</v>
      </c>
      <c r="M202" s="3">
        <v>50</v>
      </c>
      <c r="N202" s="3">
        <v>250</v>
      </c>
      <c r="O202" s="108">
        <v>5</v>
      </c>
      <c r="P202" s="84"/>
      <c r="Q202" s="84"/>
      <c r="R202" s="68"/>
      <c r="S202" s="68"/>
      <c r="T202" s="108"/>
      <c r="U202" s="108"/>
      <c r="V202" s="108"/>
      <c r="W202" s="10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c r="BI202" s="68"/>
      <c r="BJ202" s="68"/>
      <c r="BK202" s="68"/>
      <c r="BL202" s="68"/>
      <c r="BM202" s="84"/>
      <c r="BN202" s="68"/>
      <c r="BO202" s="68"/>
      <c r="BP202" s="68"/>
      <c r="BQ202" s="68"/>
      <c r="BR202" s="68"/>
    </row>
    <row r="203" spans="6:70" x14ac:dyDescent="0.25">
      <c r="F203" s="2" t="s">
        <v>341</v>
      </c>
      <c r="G203" s="2" t="s">
        <v>2497</v>
      </c>
      <c r="H203" s="2" t="s">
        <v>606</v>
      </c>
      <c r="I203" s="68"/>
      <c r="J203" s="68"/>
      <c r="K203" s="68" t="s">
        <v>7</v>
      </c>
      <c r="L203" s="3">
        <v>5000</v>
      </c>
      <c r="M203" s="3">
        <v>50</v>
      </c>
      <c r="N203" s="3">
        <v>250</v>
      </c>
      <c r="O203" s="108">
        <v>5</v>
      </c>
      <c r="P203" s="84"/>
      <c r="Q203" s="84"/>
      <c r="R203" s="68"/>
      <c r="S203" s="68"/>
      <c r="T203" s="108"/>
      <c r="U203" s="108"/>
      <c r="V203" s="108"/>
      <c r="W203" s="10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c r="BI203" s="68"/>
      <c r="BJ203" s="68"/>
      <c r="BK203" s="68"/>
      <c r="BL203" s="68"/>
      <c r="BM203" s="84"/>
      <c r="BN203" s="68"/>
      <c r="BO203" s="68"/>
      <c r="BP203" s="68"/>
      <c r="BQ203" s="68"/>
      <c r="BR203" s="68"/>
    </row>
    <row r="204" spans="6:70" x14ac:dyDescent="0.25">
      <c r="F204" s="2" t="s">
        <v>341</v>
      </c>
      <c r="G204" s="2" t="s">
        <v>2497</v>
      </c>
      <c r="H204" s="2" t="s">
        <v>607</v>
      </c>
      <c r="I204" s="68"/>
      <c r="J204" s="68"/>
      <c r="K204" s="68" t="s">
        <v>7</v>
      </c>
      <c r="L204" s="3">
        <v>5000</v>
      </c>
      <c r="M204" s="3">
        <v>50</v>
      </c>
      <c r="N204" s="3">
        <v>250</v>
      </c>
      <c r="O204" s="108">
        <v>5</v>
      </c>
      <c r="P204" s="84"/>
      <c r="Q204" s="84"/>
      <c r="R204" s="68"/>
      <c r="S204" s="68"/>
      <c r="T204" s="108"/>
      <c r="U204" s="108"/>
      <c r="V204" s="108"/>
      <c r="W204" s="10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c r="BL204" s="68"/>
      <c r="BM204" s="84"/>
      <c r="BN204" s="68"/>
      <c r="BO204" s="68"/>
      <c r="BP204" s="68"/>
      <c r="BQ204" s="68"/>
      <c r="BR204" s="68"/>
    </row>
    <row r="205" spans="6:70" x14ac:dyDescent="0.25">
      <c r="F205" s="4" t="s">
        <v>341</v>
      </c>
      <c r="G205" s="4" t="s">
        <v>346</v>
      </c>
      <c r="H205" s="4" t="s">
        <v>345</v>
      </c>
      <c r="I205" s="86" t="s">
        <v>1674</v>
      </c>
      <c r="J205" s="86"/>
      <c r="K205" s="86" t="s">
        <v>2495</v>
      </c>
      <c r="L205" s="6"/>
      <c r="M205" s="6"/>
      <c r="N205" s="6"/>
      <c r="O205" s="86">
        <v>5</v>
      </c>
      <c r="P205" s="87">
        <f>SUM(R205:BM205)</f>
        <v>1</v>
      </c>
      <c r="Q205" s="84">
        <f>O205-P205</f>
        <v>4</v>
      </c>
      <c r="R205" s="86"/>
      <c r="S205" s="86"/>
      <c r="T205" s="110"/>
      <c r="U205" s="110"/>
      <c r="V205" s="110"/>
      <c r="W205" s="110"/>
      <c r="X205" s="86"/>
      <c r="Y205" s="86"/>
      <c r="Z205" s="86"/>
      <c r="AA205" s="86"/>
      <c r="AB205" s="86"/>
      <c r="AC205" s="86"/>
      <c r="AD205" s="86"/>
      <c r="AE205" s="86"/>
      <c r="AF205" s="86"/>
      <c r="AG205" s="86"/>
      <c r="AH205" s="86"/>
      <c r="AI205" s="86"/>
      <c r="AJ205" s="86"/>
      <c r="AK205" s="86"/>
      <c r="AL205" s="86"/>
      <c r="AM205" s="86"/>
      <c r="AN205" s="86"/>
      <c r="AO205" s="86"/>
      <c r="AP205" s="86"/>
      <c r="AQ205" s="86"/>
      <c r="AR205" s="86"/>
      <c r="AS205" s="86">
        <v>1</v>
      </c>
      <c r="AT205" s="86"/>
      <c r="AU205" s="86"/>
      <c r="AV205" s="86"/>
      <c r="AW205" s="86"/>
      <c r="AX205" s="86"/>
      <c r="AY205" s="86"/>
      <c r="AZ205" s="86"/>
      <c r="BA205" s="86"/>
      <c r="BB205" s="86"/>
      <c r="BC205" s="86"/>
      <c r="BD205" s="86"/>
      <c r="BE205" s="86"/>
      <c r="BF205" s="86"/>
      <c r="BG205" s="86"/>
      <c r="BH205" s="86"/>
      <c r="BI205" s="86"/>
      <c r="BJ205" s="86"/>
      <c r="BK205" s="86"/>
      <c r="BL205" s="86"/>
      <c r="BM205" s="87"/>
      <c r="BN205" s="68"/>
      <c r="BO205" s="68"/>
      <c r="BP205" s="68"/>
      <c r="BQ205" s="68"/>
      <c r="BR205" s="68"/>
    </row>
    <row r="206" spans="6:70" x14ac:dyDescent="0.25">
      <c r="F206" s="2" t="s">
        <v>341</v>
      </c>
      <c r="G206" s="2" t="s">
        <v>2496</v>
      </c>
      <c r="H206" s="2" t="s">
        <v>663</v>
      </c>
      <c r="I206" s="68"/>
      <c r="J206" s="68"/>
      <c r="K206" s="68" t="s">
        <v>7</v>
      </c>
      <c r="L206" s="3">
        <v>5000</v>
      </c>
      <c r="M206" s="3">
        <v>50</v>
      </c>
      <c r="N206" s="3">
        <v>250</v>
      </c>
      <c r="O206" s="108">
        <v>5</v>
      </c>
      <c r="P206" s="84"/>
      <c r="Q206" s="84"/>
      <c r="R206" s="68"/>
      <c r="S206" s="68"/>
      <c r="T206" s="108"/>
      <c r="U206" s="108"/>
      <c r="V206" s="108"/>
      <c r="W206" s="10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8"/>
      <c r="BK206" s="68"/>
      <c r="BL206" s="68"/>
      <c r="BM206" s="84"/>
      <c r="BN206" s="68"/>
      <c r="BO206" s="68"/>
      <c r="BP206" s="68"/>
      <c r="BQ206" s="68"/>
      <c r="BR206" s="68"/>
    </row>
    <row r="207" spans="6:70" x14ac:dyDescent="0.25">
      <c r="F207" s="2" t="s">
        <v>341</v>
      </c>
      <c r="G207" s="2" t="s">
        <v>2496</v>
      </c>
      <c r="H207" s="2" t="s">
        <v>664</v>
      </c>
      <c r="I207" s="68"/>
      <c r="J207" s="68"/>
      <c r="K207" s="68" t="s">
        <v>10</v>
      </c>
      <c r="L207" s="3">
        <v>25000</v>
      </c>
      <c r="M207" s="3">
        <v>250</v>
      </c>
      <c r="N207" s="3">
        <v>1250</v>
      </c>
      <c r="O207" s="108">
        <v>7</v>
      </c>
      <c r="P207" s="84"/>
      <c r="Q207" s="84"/>
      <c r="R207" s="68"/>
      <c r="S207" s="68"/>
      <c r="T207" s="108"/>
      <c r="U207" s="108"/>
      <c r="V207" s="108"/>
      <c r="W207" s="10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c r="BI207" s="68"/>
      <c r="BJ207" s="68"/>
      <c r="BK207" s="68"/>
      <c r="BL207" s="68"/>
      <c r="BM207" s="84"/>
      <c r="BN207" s="68"/>
      <c r="BO207" s="68"/>
      <c r="BP207" s="68"/>
      <c r="BQ207" s="68"/>
      <c r="BR207" s="68"/>
    </row>
    <row r="208" spans="6:70" x14ac:dyDescent="0.25">
      <c r="F208" s="2" t="s">
        <v>341</v>
      </c>
      <c r="G208" s="2" t="s">
        <v>2496</v>
      </c>
      <c r="H208" s="2" t="s">
        <v>665</v>
      </c>
      <c r="I208" s="68"/>
      <c r="J208" s="68"/>
      <c r="K208" s="68" t="s">
        <v>7</v>
      </c>
      <c r="L208" s="3">
        <v>5000</v>
      </c>
      <c r="M208" s="3">
        <v>50</v>
      </c>
      <c r="N208" s="3">
        <v>250</v>
      </c>
      <c r="O208" s="108">
        <v>5</v>
      </c>
      <c r="P208" s="84"/>
      <c r="Q208" s="84"/>
      <c r="R208" s="68"/>
      <c r="S208" s="68"/>
      <c r="T208" s="108"/>
      <c r="U208" s="108"/>
      <c r="V208" s="108"/>
      <c r="W208" s="10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c r="BI208" s="68"/>
      <c r="BJ208" s="68"/>
      <c r="BK208" s="68"/>
      <c r="BL208" s="68"/>
      <c r="BM208" s="84"/>
      <c r="BN208" s="68"/>
      <c r="BO208" s="68"/>
      <c r="BP208" s="68"/>
      <c r="BQ208" s="68"/>
      <c r="BR208" s="68"/>
    </row>
    <row r="209" spans="6:70" x14ac:dyDescent="0.25">
      <c r="F209" s="2" t="s">
        <v>341</v>
      </c>
      <c r="G209" s="2" t="s">
        <v>2496</v>
      </c>
      <c r="H209" s="2" t="s">
        <v>666</v>
      </c>
      <c r="I209" s="68"/>
      <c r="J209" s="68"/>
      <c r="K209" s="68" t="s">
        <v>7</v>
      </c>
      <c r="L209" s="3">
        <v>5000</v>
      </c>
      <c r="M209" s="3">
        <v>50</v>
      </c>
      <c r="N209" s="3">
        <v>250</v>
      </c>
      <c r="O209" s="108">
        <v>5</v>
      </c>
      <c r="P209" s="84"/>
      <c r="Q209" s="84"/>
      <c r="R209" s="68"/>
      <c r="S209" s="68"/>
      <c r="T209" s="108"/>
      <c r="U209" s="108"/>
      <c r="V209" s="108"/>
      <c r="W209" s="10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8"/>
      <c r="BG209" s="68"/>
      <c r="BH209" s="68"/>
      <c r="BI209" s="68"/>
      <c r="BJ209" s="68"/>
      <c r="BK209" s="68"/>
      <c r="BL209" s="68"/>
      <c r="BM209" s="84"/>
      <c r="BN209" s="68"/>
      <c r="BO209" s="68"/>
      <c r="BP209" s="68"/>
      <c r="BQ209" s="68"/>
      <c r="BR209" s="68"/>
    </row>
    <row r="210" spans="6:70" x14ac:dyDescent="0.25">
      <c r="F210" s="2" t="s">
        <v>341</v>
      </c>
      <c r="G210" s="2" t="s">
        <v>2496</v>
      </c>
      <c r="H210" s="2" t="s">
        <v>667</v>
      </c>
      <c r="I210" s="68"/>
      <c r="J210" s="68"/>
      <c r="K210" s="68" t="s">
        <v>7</v>
      </c>
      <c r="L210" s="3">
        <v>5000</v>
      </c>
      <c r="M210" s="3">
        <v>50</v>
      </c>
      <c r="N210" s="3">
        <v>250</v>
      </c>
      <c r="O210" s="108">
        <v>5</v>
      </c>
      <c r="P210" s="84"/>
      <c r="Q210" s="84"/>
      <c r="R210" s="68"/>
      <c r="S210" s="68"/>
      <c r="T210" s="108"/>
      <c r="U210" s="108"/>
      <c r="V210" s="108"/>
      <c r="W210" s="10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8"/>
      <c r="BG210" s="68"/>
      <c r="BH210" s="68"/>
      <c r="BI210" s="68"/>
      <c r="BJ210" s="68"/>
      <c r="BK210" s="68"/>
      <c r="BL210" s="68"/>
      <c r="BM210" s="84"/>
      <c r="BN210" s="68"/>
      <c r="BO210" s="68"/>
      <c r="BP210" s="68"/>
      <c r="BQ210" s="68"/>
      <c r="BR210" s="68"/>
    </row>
    <row r="211" spans="6:70" x14ac:dyDescent="0.25">
      <c r="F211" s="4" t="s">
        <v>70</v>
      </c>
      <c r="G211" s="4" t="s">
        <v>350</v>
      </c>
      <c r="H211" s="4" t="s">
        <v>349</v>
      </c>
      <c r="I211" s="86" t="s">
        <v>1680</v>
      </c>
      <c r="J211" s="86"/>
      <c r="K211" s="86" t="s">
        <v>2495</v>
      </c>
      <c r="L211" s="6"/>
      <c r="M211" s="6"/>
      <c r="N211" s="6"/>
      <c r="O211" s="86">
        <v>5</v>
      </c>
      <c r="P211" s="87">
        <f>SUM(R211:BM211)</f>
        <v>2</v>
      </c>
      <c r="Q211" s="84">
        <f>O211-P211</f>
        <v>3</v>
      </c>
      <c r="R211" s="86"/>
      <c r="S211" s="86"/>
      <c r="T211" s="110"/>
      <c r="U211" s="110"/>
      <c r="V211" s="110"/>
      <c r="W211" s="110"/>
      <c r="X211" s="86"/>
      <c r="Y211" s="86"/>
      <c r="Z211" s="86"/>
      <c r="AA211" s="86">
        <v>1</v>
      </c>
      <c r="AB211" s="86"/>
      <c r="AC211" s="86"/>
      <c r="AD211" s="86"/>
      <c r="AE211" s="86"/>
      <c r="AF211" s="86"/>
      <c r="AG211" s="86"/>
      <c r="AH211" s="86"/>
      <c r="AI211" s="86"/>
      <c r="AJ211" s="86"/>
      <c r="AK211" s="86"/>
      <c r="AL211" s="86"/>
      <c r="AM211" s="86">
        <v>1</v>
      </c>
      <c r="AN211" s="86"/>
      <c r="AO211" s="86"/>
      <c r="AP211" s="86"/>
      <c r="AQ211" s="86"/>
      <c r="AR211" s="86"/>
      <c r="AS211" s="86"/>
      <c r="AT211" s="86"/>
      <c r="AU211" s="86"/>
      <c r="AV211" s="86"/>
      <c r="AW211" s="86"/>
      <c r="AX211" s="86"/>
      <c r="AY211" s="86"/>
      <c r="AZ211" s="86"/>
      <c r="BA211" s="86"/>
      <c r="BB211" s="86"/>
      <c r="BC211" s="86"/>
      <c r="BD211" s="86"/>
      <c r="BE211" s="86"/>
      <c r="BF211" s="86"/>
      <c r="BG211" s="86"/>
      <c r="BH211" s="86"/>
      <c r="BI211" s="86"/>
      <c r="BJ211" s="86"/>
      <c r="BK211" s="86"/>
      <c r="BL211" s="86"/>
      <c r="BM211" s="87"/>
      <c r="BN211" s="68"/>
      <c r="BO211" s="68"/>
      <c r="BP211" s="68"/>
      <c r="BQ211" s="68"/>
      <c r="BR211" s="68"/>
    </row>
    <row r="212" spans="6:70" x14ac:dyDescent="0.25">
      <c r="F212" s="2" t="s">
        <v>341</v>
      </c>
      <c r="G212" s="2" t="s">
        <v>2498</v>
      </c>
      <c r="H212" s="2" t="s">
        <v>608</v>
      </c>
      <c r="I212" s="68"/>
      <c r="J212" s="68"/>
      <c r="K212" s="68" t="s">
        <v>7</v>
      </c>
      <c r="L212" s="3">
        <v>5000</v>
      </c>
      <c r="M212" s="3">
        <v>50</v>
      </c>
      <c r="N212" s="3">
        <v>250</v>
      </c>
      <c r="O212" s="108">
        <v>5</v>
      </c>
      <c r="P212" s="84"/>
      <c r="Q212" s="84"/>
      <c r="R212" s="68"/>
      <c r="S212" s="68"/>
      <c r="T212" s="108"/>
      <c r="U212" s="108"/>
      <c r="V212" s="108"/>
      <c r="W212" s="10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8"/>
      <c r="BG212" s="68"/>
      <c r="BH212" s="68"/>
      <c r="BI212" s="68"/>
      <c r="BJ212" s="68"/>
      <c r="BK212" s="68"/>
      <c r="BL212" s="68"/>
      <c r="BM212" s="84"/>
      <c r="BN212" s="68"/>
      <c r="BO212" s="68"/>
      <c r="BP212" s="68"/>
      <c r="BQ212" s="68"/>
      <c r="BR212" s="68"/>
    </row>
    <row r="213" spans="6:70" x14ac:dyDescent="0.25">
      <c r="F213" s="2" t="s">
        <v>341</v>
      </c>
      <c r="G213" s="2" t="s">
        <v>2498</v>
      </c>
      <c r="H213" s="2" t="s">
        <v>609</v>
      </c>
      <c r="I213" s="68"/>
      <c r="J213" s="68"/>
      <c r="K213" s="68" t="s">
        <v>7</v>
      </c>
      <c r="L213" s="3">
        <v>5000</v>
      </c>
      <c r="M213" s="3">
        <v>50</v>
      </c>
      <c r="N213" s="3">
        <v>250</v>
      </c>
      <c r="O213" s="108">
        <v>5</v>
      </c>
      <c r="P213" s="84"/>
      <c r="Q213" s="84"/>
      <c r="R213" s="68"/>
      <c r="S213" s="68"/>
      <c r="T213" s="108"/>
      <c r="U213" s="108"/>
      <c r="V213" s="108"/>
      <c r="W213" s="10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8"/>
      <c r="BG213" s="68"/>
      <c r="BH213" s="68"/>
      <c r="BI213" s="68"/>
      <c r="BJ213" s="68"/>
      <c r="BK213" s="68"/>
      <c r="BL213" s="68"/>
      <c r="BM213" s="84"/>
      <c r="BN213" s="68"/>
      <c r="BO213" s="68"/>
      <c r="BP213" s="68"/>
      <c r="BQ213" s="68"/>
      <c r="BR213" s="68"/>
    </row>
    <row r="214" spans="6:70" x14ac:dyDescent="0.25">
      <c r="F214" s="2" t="s">
        <v>341</v>
      </c>
      <c r="G214" s="2" t="s">
        <v>2498</v>
      </c>
      <c r="H214" s="2" t="s">
        <v>610</v>
      </c>
      <c r="I214" s="68"/>
      <c r="J214" s="68"/>
      <c r="K214" s="68" t="s">
        <v>10</v>
      </c>
      <c r="L214" s="3">
        <v>25000</v>
      </c>
      <c r="M214" s="3">
        <v>250</v>
      </c>
      <c r="N214" s="3">
        <v>1250</v>
      </c>
      <c r="O214" s="108">
        <v>7</v>
      </c>
      <c r="P214" s="84"/>
      <c r="Q214" s="84"/>
      <c r="R214" s="68"/>
      <c r="S214" s="68"/>
      <c r="T214" s="108"/>
      <c r="U214" s="108"/>
      <c r="V214" s="108"/>
      <c r="W214" s="10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c r="BI214" s="68"/>
      <c r="BJ214" s="68"/>
      <c r="BK214" s="68"/>
      <c r="BL214" s="68"/>
      <c r="BM214" s="84"/>
      <c r="BN214" s="68"/>
      <c r="BO214" s="68"/>
      <c r="BP214" s="68"/>
      <c r="BQ214" s="68"/>
      <c r="BR214" s="68"/>
    </row>
    <row r="215" spans="6:70" x14ac:dyDescent="0.25">
      <c r="F215" s="2" t="s">
        <v>341</v>
      </c>
      <c r="G215" s="2" t="s">
        <v>2498</v>
      </c>
      <c r="H215" s="2" t="s">
        <v>611</v>
      </c>
      <c r="I215" s="68"/>
      <c r="J215" s="68"/>
      <c r="K215" s="68" t="s">
        <v>7</v>
      </c>
      <c r="L215" s="3">
        <v>5000</v>
      </c>
      <c r="M215" s="3">
        <v>50</v>
      </c>
      <c r="N215" s="3">
        <v>250</v>
      </c>
      <c r="O215" s="108">
        <v>5</v>
      </c>
      <c r="P215" s="84"/>
      <c r="Q215" s="84"/>
      <c r="R215" s="68"/>
      <c r="S215" s="68"/>
      <c r="T215" s="108"/>
      <c r="U215" s="108"/>
      <c r="V215" s="108"/>
      <c r="W215" s="10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c r="BI215" s="68"/>
      <c r="BJ215" s="68"/>
      <c r="BK215" s="68"/>
      <c r="BL215" s="68"/>
      <c r="BM215" s="84"/>
      <c r="BN215" s="68"/>
      <c r="BO215" s="68"/>
      <c r="BP215" s="68"/>
      <c r="BQ215" s="68"/>
      <c r="BR215" s="68"/>
    </row>
    <row r="216" spans="6:70" x14ac:dyDescent="0.25">
      <c r="F216" s="2" t="s">
        <v>341</v>
      </c>
      <c r="G216" s="2" t="s">
        <v>2498</v>
      </c>
      <c r="H216" s="2" t="s">
        <v>612</v>
      </c>
      <c r="I216" s="68"/>
      <c r="J216" s="68"/>
      <c r="K216" s="68" t="s">
        <v>7</v>
      </c>
      <c r="L216" s="3">
        <v>5000</v>
      </c>
      <c r="M216" s="3">
        <v>50</v>
      </c>
      <c r="N216" s="3">
        <v>250</v>
      </c>
      <c r="O216" s="108">
        <v>5</v>
      </c>
      <c r="P216" s="84"/>
      <c r="Q216" s="84"/>
      <c r="R216" s="68"/>
      <c r="S216" s="68"/>
      <c r="T216" s="108"/>
      <c r="U216" s="108"/>
      <c r="V216" s="108"/>
      <c r="W216" s="10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8"/>
      <c r="BG216" s="68"/>
      <c r="BH216" s="68"/>
      <c r="BI216" s="68"/>
      <c r="BJ216" s="68"/>
      <c r="BK216" s="68"/>
      <c r="BL216" s="68"/>
      <c r="BM216" s="84"/>
      <c r="BN216" s="68"/>
      <c r="BO216" s="68"/>
      <c r="BP216" s="68"/>
      <c r="BQ216" s="68"/>
      <c r="BR216" s="68"/>
    </row>
    <row r="217" spans="6:70" x14ac:dyDescent="0.25">
      <c r="F217" s="2" t="s">
        <v>341</v>
      </c>
      <c r="G217" s="2" t="s">
        <v>2498</v>
      </c>
      <c r="H217" s="2" t="s">
        <v>613</v>
      </c>
      <c r="I217" s="68"/>
      <c r="J217" s="68"/>
      <c r="K217" s="68" t="s">
        <v>7</v>
      </c>
      <c r="L217" s="3">
        <v>5000</v>
      </c>
      <c r="M217" s="3">
        <v>50</v>
      </c>
      <c r="N217" s="3">
        <v>250</v>
      </c>
      <c r="O217" s="108">
        <v>5</v>
      </c>
      <c r="P217" s="84"/>
      <c r="Q217" s="84"/>
      <c r="R217" s="68"/>
      <c r="S217" s="68"/>
      <c r="T217" s="108"/>
      <c r="U217" s="108"/>
      <c r="V217" s="108"/>
      <c r="W217" s="10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84"/>
      <c r="BN217" s="68"/>
      <c r="BO217" s="68"/>
      <c r="BP217" s="68"/>
      <c r="BQ217" s="68"/>
      <c r="BR217" s="68"/>
    </row>
    <row r="218" spans="6:70" x14ac:dyDescent="0.25">
      <c r="F218" s="4" t="s">
        <v>41</v>
      </c>
      <c r="G218" s="4" t="s">
        <v>352</v>
      </c>
      <c r="H218" s="4" t="s">
        <v>351</v>
      </c>
      <c r="I218" s="86" t="s">
        <v>2197</v>
      </c>
      <c r="J218" s="86"/>
      <c r="K218" s="86" t="s">
        <v>2495</v>
      </c>
      <c r="L218" s="6"/>
      <c r="M218" s="6"/>
      <c r="N218" s="6"/>
      <c r="O218" s="86">
        <v>5</v>
      </c>
      <c r="P218" s="87">
        <f>SUM(R218:BM218)</f>
        <v>2</v>
      </c>
      <c r="Q218" s="84">
        <f>O218-P218</f>
        <v>3</v>
      </c>
      <c r="R218" s="86"/>
      <c r="S218" s="86"/>
      <c r="T218" s="110"/>
      <c r="U218" s="110"/>
      <c r="V218" s="110"/>
      <c r="W218" s="110"/>
      <c r="X218" s="86"/>
      <c r="Y218" s="86"/>
      <c r="Z218" s="86"/>
      <c r="AA218" s="86">
        <v>1</v>
      </c>
      <c r="AB218" s="86"/>
      <c r="AC218" s="86"/>
      <c r="AD218" s="86"/>
      <c r="AE218" s="86"/>
      <c r="AF218" s="86"/>
      <c r="AG218" s="86"/>
      <c r="AH218" s="86"/>
      <c r="AI218" s="86"/>
      <c r="AJ218" s="86"/>
      <c r="AK218" s="86"/>
      <c r="AL218" s="86"/>
      <c r="AM218" s="86"/>
      <c r="AN218" s="86"/>
      <c r="AO218" s="86"/>
      <c r="AP218" s="86"/>
      <c r="AQ218" s="86"/>
      <c r="AR218" s="86"/>
      <c r="AS218" s="86"/>
      <c r="AT218" s="86"/>
      <c r="AU218" s="86">
        <v>1</v>
      </c>
      <c r="AV218" s="86"/>
      <c r="AW218" s="86"/>
      <c r="AX218" s="86"/>
      <c r="AY218" s="86"/>
      <c r="AZ218" s="86"/>
      <c r="BA218" s="86"/>
      <c r="BB218" s="86"/>
      <c r="BC218" s="86"/>
      <c r="BD218" s="86"/>
      <c r="BE218" s="86"/>
      <c r="BF218" s="86"/>
      <c r="BG218" s="86"/>
      <c r="BH218" s="86"/>
      <c r="BI218" s="86"/>
      <c r="BJ218" s="86"/>
      <c r="BK218" s="86"/>
      <c r="BL218" s="86"/>
      <c r="BM218" s="87"/>
      <c r="BN218" s="68"/>
      <c r="BO218" s="68"/>
      <c r="BP218" s="68"/>
      <c r="BQ218" s="68"/>
      <c r="BR218" s="68"/>
    </row>
    <row r="219" spans="6:70" x14ac:dyDescent="0.25">
      <c r="F219" s="2" t="s">
        <v>2196</v>
      </c>
      <c r="G219" s="2" t="s">
        <v>2499</v>
      </c>
      <c r="H219" s="2" t="s">
        <v>627</v>
      </c>
      <c r="I219" s="68"/>
      <c r="J219" s="68"/>
      <c r="K219" s="68" t="s">
        <v>7</v>
      </c>
      <c r="L219" s="3">
        <v>5000</v>
      </c>
      <c r="M219" s="3">
        <v>50</v>
      </c>
      <c r="N219" s="3">
        <v>250</v>
      </c>
      <c r="O219" s="108">
        <v>5</v>
      </c>
      <c r="P219" s="84"/>
      <c r="Q219" s="84"/>
      <c r="R219" s="68"/>
      <c r="S219" s="68"/>
      <c r="T219" s="108"/>
      <c r="U219" s="108"/>
      <c r="V219" s="108"/>
      <c r="W219" s="10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c r="BE219" s="68"/>
      <c r="BF219" s="68"/>
      <c r="BG219" s="68"/>
      <c r="BH219" s="68"/>
      <c r="BI219" s="68"/>
      <c r="BJ219" s="68"/>
      <c r="BK219" s="68"/>
      <c r="BL219" s="68"/>
      <c r="BM219" s="84"/>
      <c r="BN219" s="68"/>
      <c r="BO219" s="68"/>
      <c r="BP219" s="68"/>
      <c r="BQ219" s="68"/>
      <c r="BR219" s="68"/>
    </row>
    <row r="220" spans="6:70" x14ac:dyDescent="0.25">
      <c r="F220" s="2" t="s">
        <v>2196</v>
      </c>
      <c r="G220" s="2" t="s">
        <v>2499</v>
      </c>
      <c r="H220" s="2" t="s">
        <v>628</v>
      </c>
      <c r="I220" s="68"/>
      <c r="J220" s="68"/>
      <c r="K220" s="68" t="s">
        <v>10</v>
      </c>
      <c r="L220" s="3">
        <v>25000</v>
      </c>
      <c r="M220" s="3">
        <v>250</v>
      </c>
      <c r="N220" s="3">
        <v>1250</v>
      </c>
      <c r="O220" s="108">
        <v>7</v>
      </c>
      <c r="P220" s="84"/>
      <c r="Q220" s="84"/>
      <c r="R220" s="68"/>
      <c r="S220" s="68"/>
      <c r="T220" s="108"/>
      <c r="U220" s="108"/>
      <c r="V220" s="108"/>
      <c r="W220" s="10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8"/>
      <c r="BE220" s="68"/>
      <c r="BF220" s="68"/>
      <c r="BG220" s="68"/>
      <c r="BH220" s="68"/>
      <c r="BI220" s="68"/>
      <c r="BJ220" s="68"/>
      <c r="BK220" s="68"/>
      <c r="BL220" s="68"/>
      <c r="BM220" s="84"/>
      <c r="BN220" s="68"/>
      <c r="BO220" s="68"/>
      <c r="BP220" s="68"/>
      <c r="BQ220" s="68"/>
      <c r="BR220" s="68"/>
    </row>
    <row r="221" spans="6:70" x14ac:dyDescent="0.25">
      <c r="F221" s="2" t="s">
        <v>2196</v>
      </c>
      <c r="G221" s="2" t="s">
        <v>2499</v>
      </c>
      <c r="H221" s="2" t="s">
        <v>629</v>
      </c>
      <c r="I221" s="68"/>
      <c r="J221" s="68"/>
      <c r="K221" s="68" t="s">
        <v>7</v>
      </c>
      <c r="L221" s="3">
        <v>5000</v>
      </c>
      <c r="M221" s="3">
        <v>50</v>
      </c>
      <c r="N221" s="3">
        <v>250</v>
      </c>
      <c r="O221" s="108">
        <v>5</v>
      </c>
      <c r="P221" s="84"/>
      <c r="Q221" s="84"/>
      <c r="R221" s="68"/>
      <c r="S221" s="68"/>
      <c r="T221" s="108"/>
      <c r="U221" s="108"/>
      <c r="V221" s="108"/>
      <c r="W221" s="10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c r="BI221" s="68"/>
      <c r="BJ221" s="68"/>
      <c r="BK221" s="68"/>
      <c r="BL221" s="68"/>
      <c r="BM221" s="84"/>
      <c r="BN221" s="68"/>
      <c r="BO221" s="68"/>
      <c r="BP221" s="68"/>
      <c r="BQ221" s="68"/>
      <c r="BR221" s="68"/>
    </row>
    <row r="222" spans="6:70" x14ac:dyDescent="0.25">
      <c r="F222" s="2" t="s">
        <v>2196</v>
      </c>
      <c r="G222" s="2" t="s">
        <v>2499</v>
      </c>
      <c r="H222" s="2" t="s">
        <v>630</v>
      </c>
      <c r="I222" s="68"/>
      <c r="J222" s="68"/>
      <c r="K222" s="68" t="s">
        <v>7</v>
      </c>
      <c r="L222" s="3">
        <v>5000</v>
      </c>
      <c r="M222" s="3">
        <v>50</v>
      </c>
      <c r="N222" s="3">
        <v>250</v>
      </c>
      <c r="O222" s="108">
        <v>5</v>
      </c>
      <c r="P222" s="84"/>
      <c r="Q222" s="84"/>
      <c r="R222" s="68"/>
      <c r="S222" s="68"/>
      <c r="T222" s="108"/>
      <c r="U222" s="108"/>
      <c r="V222" s="108"/>
      <c r="W222" s="10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c r="BI222" s="68"/>
      <c r="BJ222" s="68"/>
      <c r="BK222" s="68"/>
      <c r="BL222" s="68"/>
      <c r="BM222" s="84"/>
      <c r="BN222" s="68"/>
      <c r="BO222" s="68"/>
      <c r="BP222" s="68"/>
      <c r="BQ222" s="68"/>
      <c r="BR222" s="68"/>
    </row>
    <row r="223" spans="6:70" x14ac:dyDescent="0.25">
      <c r="F223" s="2" t="s">
        <v>2196</v>
      </c>
      <c r="G223" s="2" t="s">
        <v>2499</v>
      </c>
      <c r="H223" s="2" t="s">
        <v>631</v>
      </c>
      <c r="I223" s="68"/>
      <c r="J223" s="68"/>
      <c r="K223" s="68" t="s">
        <v>7</v>
      </c>
      <c r="L223" s="3">
        <v>5000</v>
      </c>
      <c r="M223" s="3">
        <v>50</v>
      </c>
      <c r="N223" s="3">
        <v>250</v>
      </c>
      <c r="O223" s="108">
        <v>5</v>
      </c>
      <c r="P223" s="84"/>
      <c r="Q223" s="84"/>
      <c r="R223" s="68"/>
      <c r="S223" s="68"/>
      <c r="T223" s="108"/>
      <c r="U223" s="108"/>
      <c r="V223" s="108"/>
      <c r="W223" s="10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c r="BA223" s="68"/>
      <c r="BB223" s="68"/>
      <c r="BC223" s="68"/>
      <c r="BD223" s="68"/>
      <c r="BE223" s="68"/>
      <c r="BF223" s="68"/>
      <c r="BG223" s="68"/>
      <c r="BH223" s="68"/>
      <c r="BI223" s="68"/>
      <c r="BJ223" s="68"/>
      <c r="BK223" s="68"/>
      <c r="BL223" s="68"/>
      <c r="BM223" s="84"/>
      <c r="BN223" s="68"/>
      <c r="BO223" s="68"/>
      <c r="BP223" s="68"/>
      <c r="BQ223" s="68"/>
      <c r="BR223" s="68"/>
    </row>
    <row r="224" spans="6:70" x14ac:dyDescent="0.25">
      <c r="F224" s="4" t="s">
        <v>41</v>
      </c>
      <c r="G224" s="4" t="s">
        <v>332</v>
      </c>
      <c r="H224" s="4" t="s">
        <v>330</v>
      </c>
      <c r="I224" s="86" t="s">
        <v>1672</v>
      </c>
      <c r="J224" s="86"/>
      <c r="K224" s="86" t="s">
        <v>2495</v>
      </c>
      <c r="L224" s="6"/>
      <c r="M224" s="6"/>
      <c r="N224" s="6"/>
      <c r="O224" s="86">
        <v>5</v>
      </c>
      <c r="P224" s="87">
        <f>SUM(R224:BM224)</f>
        <v>1</v>
      </c>
      <c r="Q224" s="84">
        <f>O224-P224</f>
        <v>4</v>
      </c>
      <c r="R224" s="86"/>
      <c r="S224" s="86"/>
      <c r="T224" s="110"/>
      <c r="U224" s="110"/>
      <c r="V224" s="110"/>
      <c r="W224" s="110"/>
      <c r="X224" s="86"/>
      <c r="Y224" s="86"/>
      <c r="Z224" s="86"/>
      <c r="AA224" s="86">
        <v>1</v>
      </c>
      <c r="AB224" s="86"/>
      <c r="AC224" s="86"/>
      <c r="AD224" s="86"/>
      <c r="AE224" s="86"/>
      <c r="AF224" s="86"/>
      <c r="AG224" s="86"/>
      <c r="AH224" s="86"/>
      <c r="AI224" s="86"/>
      <c r="AJ224" s="86"/>
      <c r="AK224" s="86"/>
      <c r="AL224" s="86"/>
      <c r="AM224" s="86"/>
      <c r="AN224" s="86"/>
      <c r="AO224" s="86"/>
      <c r="AP224" s="86"/>
      <c r="AQ224" s="86"/>
      <c r="AR224" s="86"/>
      <c r="AS224" s="86"/>
      <c r="AT224" s="86"/>
      <c r="AU224" s="86"/>
      <c r="AV224" s="86"/>
      <c r="AW224" s="86"/>
      <c r="AX224" s="86"/>
      <c r="AY224" s="86"/>
      <c r="AZ224" s="86"/>
      <c r="BA224" s="86"/>
      <c r="BB224" s="86"/>
      <c r="BC224" s="86"/>
      <c r="BD224" s="86"/>
      <c r="BE224" s="86"/>
      <c r="BF224" s="86"/>
      <c r="BG224" s="86"/>
      <c r="BH224" s="86"/>
      <c r="BI224" s="86"/>
      <c r="BJ224" s="86"/>
      <c r="BK224" s="86"/>
      <c r="BL224" s="86"/>
      <c r="BM224" s="87"/>
      <c r="BN224" s="68"/>
      <c r="BO224" s="68"/>
      <c r="BP224" s="68"/>
      <c r="BQ224" s="68"/>
      <c r="BR224" s="68"/>
    </row>
    <row r="225" spans="6:70" x14ac:dyDescent="0.25">
      <c r="F225" s="2" t="s">
        <v>2196</v>
      </c>
      <c r="G225" s="2" t="s">
        <v>2493</v>
      </c>
      <c r="H225" s="2" t="s">
        <v>674</v>
      </c>
      <c r="I225" s="68"/>
      <c r="J225" s="68"/>
      <c r="K225" s="68" t="s">
        <v>7</v>
      </c>
      <c r="L225" s="3">
        <v>5000</v>
      </c>
      <c r="M225" s="3">
        <v>50</v>
      </c>
      <c r="N225" s="3">
        <v>250</v>
      </c>
      <c r="O225" s="108">
        <v>5</v>
      </c>
      <c r="P225" s="84"/>
      <c r="Q225" s="84"/>
      <c r="R225" s="68"/>
      <c r="S225" s="68"/>
      <c r="T225" s="108"/>
      <c r="U225" s="108"/>
      <c r="V225" s="108"/>
      <c r="W225" s="10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c r="BL225" s="68"/>
      <c r="BM225" s="84"/>
      <c r="BN225" s="68"/>
      <c r="BO225" s="68"/>
      <c r="BP225" s="68"/>
      <c r="BQ225" s="68"/>
      <c r="BR225" s="68"/>
    </row>
    <row r="226" spans="6:70" x14ac:dyDescent="0.25">
      <c r="F226" s="2" t="s">
        <v>2196</v>
      </c>
      <c r="G226" s="2" t="s">
        <v>2493</v>
      </c>
      <c r="H226" s="2" t="s">
        <v>675</v>
      </c>
      <c r="I226" s="68"/>
      <c r="J226" s="68"/>
      <c r="K226" s="68" t="s">
        <v>7</v>
      </c>
      <c r="L226" s="3">
        <v>5000</v>
      </c>
      <c r="M226" s="3">
        <v>50</v>
      </c>
      <c r="N226" s="3">
        <v>250</v>
      </c>
      <c r="O226" s="108">
        <v>5</v>
      </c>
      <c r="P226" s="84"/>
      <c r="Q226" s="84"/>
      <c r="R226" s="68"/>
      <c r="S226" s="68"/>
      <c r="T226" s="108"/>
      <c r="U226" s="108"/>
      <c r="V226" s="108"/>
      <c r="W226" s="10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c r="BI226" s="68"/>
      <c r="BJ226" s="68"/>
      <c r="BK226" s="68"/>
      <c r="BL226" s="68"/>
      <c r="BM226" s="84"/>
      <c r="BN226" s="68"/>
      <c r="BO226" s="68"/>
      <c r="BP226" s="68"/>
      <c r="BQ226" s="68"/>
      <c r="BR226" s="68"/>
    </row>
    <row r="227" spans="6:70" x14ac:dyDescent="0.25">
      <c r="F227" s="2" t="s">
        <v>2196</v>
      </c>
      <c r="G227" s="2" t="s">
        <v>2493</v>
      </c>
      <c r="H227" s="2" t="s">
        <v>676</v>
      </c>
      <c r="I227" s="68"/>
      <c r="J227" s="68"/>
      <c r="K227" s="68" t="s">
        <v>10</v>
      </c>
      <c r="L227" s="3">
        <v>25000</v>
      </c>
      <c r="M227" s="3">
        <v>250</v>
      </c>
      <c r="N227" s="3">
        <v>1250</v>
      </c>
      <c r="O227" s="108">
        <v>7</v>
      </c>
      <c r="P227" s="84"/>
      <c r="Q227" s="84"/>
      <c r="R227" s="68"/>
      <c r="S227" s="68"/>
      <c r="T227" s="108"/>
      <c r="U227" s="108"/>
      <c r="V227" s="108"/>
      <c r="W227" s="10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c r="BI227" s="68"/>
      <c r="BJ227" s="68"/>
      <c r="BK227" s="68"/>
      <c r="BL227" s="68"/>
      <c r="BM227" s="84"/>
      <c r="BN227" s="68"/>
      <c r="BO227" s="68"/>
      <c r="BP227" s="68"/>
      <c r="BQ227" s="68"/>
      <c r="BR227" s="68"/>
    </row>
    <row r="228" spans="6:70" x14ac:dyDescent="0.25">
      <c r="F228" s="2" t="s">
        <v>2196</v>
      </c>
      <c r="G228" s="2" t="s">
        <v>2493</v>
      </c>
      <c r="H228" s="2" t="s">
        <v>677</v>
      </c>
      <c r="I228" s="68"/>
      <c r="J228" s="68"/>
      <c r="K228" s="68" t="s">
        <v>7</v>
      </c>
      <c r="L228" s="3">
        <v>5000</v>
      </c>
      <c r="M228" s="3">
        <v>50</v>
      </c>
      <c r="N228" s="3">
        <v>250</v>
      </c>
      <c r="O228" s="108">
        <v>5</v>
      </c>
      <c r="P228" s="84"/>
      <c r="Q228" s="84"/>
      <c r="R228" s="68"/>
      <c r="S228" s="68"/>
      <c r="T228" s="108"/>
      <c r="U228" s="108"/>
      <c r="V228" s="108"/>
      <c r="W228" s="10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c r="BA228" s="68"/>
      <c r="BB228" s="68"/>
      <c r="BC228" s="68"/>
      <c r="BD228" s="68"/>
      <c r="BE228" s="68"/>
      <c r="BF228" s="68"/>
      <c r="BG228" s="68"/>
      <c r="BH228" s="68"/>
      <c r="BI228" s="68"/>
      <c r="BJ228" s="68"/>
      <c r="BK228" s="68"/>
      <c r="BL228" s="68"/>
      <c r="BM228" s="84"/>
      <c r="BN228" s="68"/>
      <c r="BO228" s="68"/>
      <c r="BP228" s="68"/>
      <c r="BQ228" s="68"/>
      <c r="BR228" s="68"/>
    </row>
    <row r="229" spans="6:70" x14ac:dyDescent="0.25">
      <c r="F229" s="4" t="s">
        <v>336</v>
      </c>
      <c r="G229" s="4" t="s">
        <v>337</v>
      </c>
      <c r="H229" s="4" t="s">
        <v>335</v>
      </c>
      <c r="I229" s="86" t="s">
        <v>1677</v>
      </c>
      <c r="J229" s="86"/>
      <c r="K229" s="86" t="s">
        <v>2495</v>
      </c>
      <c r="L229" s="6"/>
      <c r="M229" s="6"/>
      <c r="N229" s="6"/>
      <c r="O229" s="86">
        <v>5</v>
      </c>
      <c r="P229" s="87">
        <f>SUM(R229:BM229)</f>
        <v>2</v>
      </c>
      <c r="Q229" s="84">
        <f>O229-P229</f>
        <v>3</v>
      </c>
      <c r="R229" s="86"/>
      <c r="S229" s="86"/>
      <c r="T229" s="110"/>
      <c r="U229" s="110"/>
      <c r="V229" s="110"/>
      <c r="W229" s="110"/>
      <c r="X229" s="86"/>
      <c r="Y229" s="86"/>
      <c r="Z229" s="86"/>
      <c r="AA229" s="86">
        <v>1</v>
      </c>
      <c r="AB229" s="86"/>
      <c r="AC229" s="86"/>
      <c r="AD229" s="86"/>
      <c r="AE229" s="86"/>
      <c r="AF229" s="86"/>
      <c r="AG229" s="86"/>
      <c r="AH229" s="86"/>
      <c r="AI229" s="86"/>
      <c r="AJ229" s="86"/>
      <c r="AK229" s="86"/>
      <c r="AL229" s="86"/>
      <c r="AM229" s="86"/>
      <c r="AN229" s="86"/>
      <c r="AO229" s="86"/>
      <c r="AP229" s="86"/>
      <c r="AQ229" s="86"/>
      <c r="AR229" s="86"/>
      <c r="AS229" s="86"/>
      <c r="AT229" s="86"/>
      <c r="AU229" s="86">
        <v>1</v>
      </c>
      <c r="AV229" s="86"/>
      <c r="AW229" s="86"/>
      <c r="AX229" s="86"/>
      <c r="AY229" s="86"/>
      <c r="AZ229" s="86"/>
      <c r="BA229" s="86"/>
      <c r="BB229" s="86"/>
      <c r="BC229" s="86"/>
      <c r="BD229" s="86"/>
      <c r="BE229" s="86"/>
      <c r="BF229" s="86"/>
      <c r="BG229" s="86"/>
      <c r="BH229" s="86"/>
      <c r="BI229" s="86"/>
      <c r="BJ229" s="86"/>
      <c r="BK229" s="86"/>
      <c r="BL229" s="86"/>
      <c r="BM229" s="87"/>
      <c r="BN229" s="68"/>
      <c r="BO229" s="68"/>
      <c r="BP229" s="68"/>
      <c r="BQ229" s="68"/>
      <c r="BR229" s="68"/>
    </row>
    <row r="230" spans="6:70" x14ac:dyDescent="0.25">
      <c r="F230" s="2" t="s">
        <v>336</v>
      </c>
      <c r="G230" s="2" t="s">
        <v>2494</v>
      </c>
      <c r="H230" s="2" t="s">
        <v>668</v>
      </c>
      <c r="I230" s="68"/>
      <c r="J230" s="68"/>
      <c r="K230" s="68" t="s">
        <v>7</v>
      </c>
      <c r="L230" s="3">
        <v>5000</v>
      </c>
      <c r="M230" s="3">
        <v>50</v>
      </c>
      <c r="N230" s="3">
        <v>250</v>
      </c>
      <c r="O230" s="108">
        <v>5</v>
      </c>
      <c r="P230" s="84"/>
      <c r="Q230" s="84"/>
      <c r="R230" s="68"/>
      <c r="S230" s="68"/>
      <c r="T230" s="108"/>
      <c r="U230" s="108"/>
      <c r="V230" s="108"/>
      <c r="W230" s="10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c r="BA230" s="68"/>
      <c r="BB230" s="68"/>
      <c r="BC230" s="68"/>
      <c r="BD230" s="68"/>
      <c r="BE230" s="68"/>
      <c r="BF230" s="68"/>
      <c r="BG230" s="68"/>
      <c r="BH230" s="68"/>
      <c r="BI230" s="68"/>
      <c r="BJ230" s="68"/>
      <c r="BK230" s="68"/>
      <c r="BL230" s="68"/>
      <c r="BM230" s="84"/>
      <c r="BN230" s="68"/>
      <c r="BO230" s="68"/>
      <c r="BP230" s="68"/>
      <c r="BQ230" s="68"/>
      <c r="BR230" s="68"/>
    </row>
    <row r="231" spans="6:70" x14ac:dyDescent="0.25">
      <c r="F231" s="2" t="s">
        <v>336</v>
      </c>
      <c r="G231" s="2" t="s">
        <v>2494</v>
      </c>
      <c r="H231" s="2" t="s">
        <v>669</v>
      </c>
      <c r="I231" s="68"/>
      <c r="J231" s="68"/>
      <c r="K231" s="68" t="s">
        <v>7</v>
      </c>
      <c r="L231" s="3">
        <v>5000</v>
      </c>
      <c r="M231" s="3">
        <v>50</v>
      </c>
      <c r="N231" s="3">
        <v>250</v>
      </c>
      <c r="O231" s="108">
        <v>5</v>
      </c>
      <c r="P231" s="84"/>
      <c r="Q231" s="84"/>
      <c r="R231" s="68"/>
      <c r="S231" s="68"/>
      <c r="T231" s="108"/>
      <c r="U231" s="108"/>
      <c r="V231" s="108"/>
      <c r="W231" s="10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c r="BI231" s="68"/>
      <c r="BJ231" s="68"/>
      <c r="BK231" s="68"/>
      <c r="BL231" s="68"/>
      <c r="BM231" s="84"/>
      <c r="BN231" s="68"/>
      <c r="BO231" s="68"/>
      <c r="BP231" s="68"/>
      <c r="BQ231" s="68"/>
      <c r="BR231" s="68"/>
    </row>
    <row r="232" spans="6:70" x14ac:dyDescent="0.25">
      <c r="F232" s="2" t="s">
        <v>336</v>
      </c>
      <c r="G232" s="2" t="s">
        <v>2494</v>
      </c>
      <c r="H232" s="2" t="s">
        <v>670</v>
      </c>
      <c r="I232" s="68"/>
      <c r="J232" s="68"/>
      <c r="K232" s="68" t="s">
        <v>7</v>
      </c>
      <c r="L232" s="3">
        <v>5000</v>
      </c>
      <c r="M232" s="3">
        <v>50</v>
      </c>
      <c r="N232" s="3">
        <v>250</v>
      </c>
      <c r="O232" s="108">
        <v>5</v>
      </c>
      <c r="P232" s="84"/>
      <c r="Q232" s="84"/>
      <c r="R232" s="68"/>
      <c r="S232" s="68"/>
      <c r="T232" s="108"/>
      <c r="U232" s="108"/>
      <c r="V232" s="108"/>
      <c r="W232" s="10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8"/>
      <c r="BG232" s="68"/>
      <c r="BH232" s="68"/>
      <c r="BI232" s="68"/>
      <c r="BJ232" s="68"/>
      <c r="BK232" s="68"/>
      <c r="BL232" s="68"/>
      <c r="BM232" s="84"/>
      <c r="BN232" s="68"/>
      <c r="BO232" s="68"/>
      <c r="BP232" s="68"/>
      <c r="BQ232" s="68"/>
      <c r="BR232" s="68"/>
    </row>
    <row r="233" spans="6:70" x14ac:dyDescent="0.25">
      <c r="F233" s="2" t="s">
        <v>336</v>
      </c>
      <c r="G233" s="2" t="s">
        <v>2494</v>
      </c>
      <c r="H233" s="2" t="s">
        <v>671</v>
      </c>
      <c r="I233" s="68"/>
      <c r="J233" s="68"/>
      <c r="K233" s="68" t="s">
        <v>10</v>
      </c>
      <c r="L233" s="3">
        <v>25000</v>
      </c>
      <c r="M233" s="3">
        <v>250</v>
      </c>
      <c r="N233" s="3">
        <v>1250</v>
      </c>
      <c r="O233" s="108">
        <v>7</v>
      </c>
      <c r="P233" s="84"/>
      <c r="Q233" s="84"/>
      <c r="R233" s="68"/>
      <c r="S233" s="68"/>
      <c r="T233" s="108"/>
      <c r="U233" s="108"/>
      <c r="V233" s="108"/>
      <c r="W233" s="10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c r="BI233" s="68"/>
      <c r="BJ233" s="68"/>
      <c r="BK233" s="68"/>
      <c r="BL233" s="68"/>
      <c r="BM233" s="84"/>
      <c r="BN233" s="68"/>
      <c r="BO233" s="68"/>
      <c r="BP233" s="68"/>
      <c r="BQ233" s="68"/>
      <c r="BR233" s="68"/>
    </row>
    <row r="234" spans="6:70" x14ac:dyDescent="0.25">
      <c r="F234" s="2" t="s">
        <v>336</v>
      </c>
      <c r="G234" s="2" t="s">
        <v>2494</v>
      </c>
      <c r="H234" s="2" t="s">
        <v>672</v>
      </c>
      <c r="I234" s="68"/>
      <c r="J234" s="68"/>
      <c r="K234" s="68" t="s">
        <v>7</v>
      </c>
      <c r="L234" s="3">
        <v>5000</v>
      </c>
      <c r="M234" s="3">
        <v>50</v>
      </c>
      <c r="N234" s="3">
        <v>250</v>
      </c>
      <c r="O234" s="108">
        <v>5</v>
      </c>
      <c r="P234" s="84"/>
      <c r="Q234" s="84"/>
      <c r="R234" s="68"/>
      <c r="S234" s="68"/>
      <c r="T234" s="108"/>
      <c r="U234" s="108"/>
      <c r="V234" s="108"/>
      <c r="W234" s="10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84"/>
      <c r="BN234" s="68"/>
      <c r="BO234" s="68"/>
      <c r="BP234" s="68"/>
      <c r="BQ234" s="68"/>
      <c r="BR234" s="68"/>
    </row>
    <row r="235" spans="6:70" x14ac:dyDescent="0.25">
      <c r="F235" s="2" t="s">
        <v>336</v>
      </c>
      <c r="G235" s="2" t="s">
        <v>2494</v>
      </c>
      <c r="H235" s="2" t="s">
        <v>673</v>
      </c>
      <c r="I235" s="68"/>
      <c r="J235" s="68"/>
      <c r="K235" s="68" t="s">
        <v>7</v>
      </c>
      <c r="L235" s="3">
        <v>5000</v>
      </c>
      <c r="M235" s="3">
        <v>50</v>
      </c>
      <c r="N235" s="3">
        <v>250</v>
      </c>
      <c r="O235" s="108">
        <v>5</v>
      </c>
      <c r="P235" s="84"/>
      <c r="Q235" s="84"/>
      <c r="R235" s="68"/>
      <c r="S235" s="68"/>
      <c r="T235" s="108"/>
      <c r="U235" s="108"/>
      <c r="V235" s="108"/>
      <c r="W235" s="10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8"/>
      <c r="BG235" s="68"/>
      <c r="BH235" s="68"/>
      <c r="BI235" s="68"/>
      <c r="BJ235" s="68"/>
      <c r="BK235" s="68"/>
      <c r="BL235" s="68"/>
      <c r="BM235" s="84"/>
      <c r="BN235" s="68"/>
      <c r="BO235" s="68"/>
      <c r="BP235" s="68"/>
      <c r="BQ235" s="68"/>
      <c r="BR235" s="68"/>
    </row>
    <row r="236" spans="6:70" x14ac:dyDescent="0.25">
      <c r="F236" s="4" t="s">
        <v>141</v>
      </c>
      <c r="G236" s="4" t="s">
        <v>370</v>
      </c>
      <c r="H236" s="4" t="s">
        <v>369</v>
      </c>
      <c r="I236" s="86" t="s">
        <v>1669</v>
      </c>
      <c r="J236" s="86"/>
      <c r="K236" s="86" t="s">
        <v>2495</v>
      </c>
      <c r="L236" s="6">
        <v>125000</v>
      </c>
      <c r="M236" s="6">
        <f>L236/100</f>
        <v>1250</v>
      </c>
      <c r="N236" s="6">
        <f>L236/20</f>
        <v>6250</v>
      </c>
      <c r="O236" s="86">
        <v>5</v>
      </c>
      <c r="P236" s="87">
        <f>SUM(R236:BM236)</f>
        <v>2</v>
      </c>
      <c r="Q236" s="84">
        <f>O236-P236</f>
        <v>3</v>
      </c>
      <c r="R236" s="86"/>
      <c r="S236" s="86"/>
      <c r="T236" s="110"/>
      <c r="U236" s="110"/>
      <c r="V236" s="110"/>
      <c r="W236" s="110"/>
      <c r="X236" s="86"/>
      <c r="Y236" s="86"/>
      <c r="Z236" s="86"/>
      <c r="AA236" s="86">
        <v>1</v>
      </c>
      <c r="AB236" s="86"/>
      <c r="AC236" s="86"/>
      <c r="AD236" s="86"/>
      <c r="AE236" s="86"/>
      <c r="AF236" s="86"/>
      <c r="AG236" s="86"/>
      <c r="AH236" s="86"/>
      <c r="AI236" s="86"/>
      <c r="AJ236" s="86"/>
      <c r="AK236" s="86"/>
      <c r="AL236" s="86"/>
      <c r="AM236" s="86"/>
      <c r="AN236" s="86"/>
      <c r="AO236" s="86"/>
      <c r="AP236" s="86"/>
      <c r="AQ236" s="86"/>
      <c r="AR236" s="86"/>
      <c r="AS236" s="86"/>
      <c r="AT236" s="86"/>
      <c r="AU236" s="86">
        <v>1</v>
      </c>
      <c r="AV236" s="86"/>
      <c r="AW236" s="86"/>
      <c r="AX236" s="86"/>
      <c r="AY236" s="86"/>
      <c r="AZ236" s="86"/>
      <c r="BA236" s="86"/>
      <c r="BB236" s="86"/>
      <c r="BC236" s="86"/>
      <c r="BD236" s="86"/>
      <c r="BE236" s="86"/>
      <c r="BF236" s="86"/>
      <c r="BG236" s="86"/>
      <c r="BH236" s="86"/>
      <c r="BI236" s="86"/>
      <c r="BJ236" s="86"/>
      <c r="BK236" s="86"/>
      <c r="BL236" s="86"/>
      <c r="BM236" s="87"/>
      <c r="BN236" s="68"/>
      <c r="BO236" s="68"/>
      <c r="BP236" s="68"/>
      <c r="BQ236" s="68"/>
      <c r="BR236" s="68"/>
    </row>
    <row r="237" spans="6:70" x14ac:dyDescent="0.25">
      <c r="F237" s="2" t="s">
        <v>639</v>
      </c>
      <c r="G237" s="2" t="s">
        <v>2506</v>
      </c>
      <c r="H237" s="2" t="s">
        <v>640</v>
      </c>
      <c r="I237" s="68"/>
      <c r="J237" s="68"/>
      <c r="K237" s="68" t="s">
        <v>7</v>
      </c>
      <c r="L237" s="3">
        <v>5000</v>
      </c>
      <c r="M237" s="3">
        <v>50</v>
      </c>
      <c r="N237" s="3">
        <v>250</v>
      </c>
      <c r="O237" s="108">
        <v>5</v>
      </c>
      <c r="P237" s="84"/>
      <c r="Q237" s="84"/>
      <c r="R237" s="84"/>
      <c r="S237" s="67"/>
      <c r="T237" s="106"/>
      <c r="U237" s="106"/>
      <c r="V237" s="106"/>
      <c r="W237" s="106"/>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67"/>
      <c r="BN237" s="68"/>
      <c r="BO237" s="68"/>
      <c r="BP237" s="68"/>
      <c r="BQ237" s="68"/>
      <c r="BR237" s="68"/>
    </row>
    <row r="238" spans="6:70" x14ac:dyDescent="0.25">
      <c r="F238" s="2" t="s">
        <v>639</v>
      </c>
      <c r="G238" s="2" t="s">
        <v>2506</v>
      </c>
      <c r="H238" s="2" t="s">
        <v>641</v>
      </c>
      <c r="I238" s="68"/>
      <c r="J238" s="68"/>
      <c r="K238" s="68" t="s">
        <v>10</v>
      </c>
      <c r="L238" s="3">
        <v>25000</v>
      </c>
      <c r="M238" s="3">
        <v>250</v>
      </c>
      <c r="N238" s="3">
        <v>1250</v>
      </c>
      <c r="O238" s="108">
        <v>7</v>
      </c>
      <c r="P238" s="84"/>
      <c r="Q238" s="84"/>
      <c r="R238" s="84"/>
      <c r="S238" s="67"/>
      <c r="T238" s="106"/>
      <c r="U238" s="106"/>
      <c r="V238" s="106"/>
      <c r="W238" s="106"/>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c r="BD238" s="67"/>
      <c r="BE238" s="67"/>
      <c r="BF238" s="67"/>
      <c r="BG238" s="67"/>
      <c r="BH238" s="67"/>
      <c r="BI238" s="67"/>
      <c r="BJ238" s="67"/>
      <c r="BK238" s="67"/>
      <c r="BL238" s="67"/>
      <c r="BM238" s="67"/>
      <c r="BN238" s="68"/>
      <c r="BO238" s="68"/>
      <c r="BP238" s="68"/>
      <c r="BQ238" s="68"/>
      <c r="BR238" s="68"/>
    </row>
    <row r="239" spans="6:70" x14ac:dyDescent="0.25">
      <c r="F239" s="2" t="s">
        <v>639</v>
      </c>
      <c r="G239" s="2" t="s">
        <v>2506</v>
      </c>
      <c r="H239" s="2" t="s">
        <v>642</v>
      </c>
      <c r="I239" s="68"/>
      <c r="J239" s="68"/>
      <c r="K239" s="68" t="s">
        <v>7</v>
      </c>
      <c r="L239" s="3">
        <v>5000</v>
      </c>
      <c r="M239" s="3">
        <v>50</v>
      </c>
      <c r="N239" s="3">
        <v>250</v>
      </c>
      <c r="O239" s="108">
        <v>5</v>
      </c>
      <c r="P239" s="84"/>
      <c r="Q239" s="84"/>
      <c r="R239" s="84"/>
      <c r="S239" s="67"/>
      <c r="T239" s="106"/>
      <c r="U239" s="106"/>
      <c r="V239" s="106"/>
      <c r="W239" s="106"/>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67"/>
      <c r="BC239" s="67"/>
      <c r="BD239" s="67"/>
      <c r="BE239" s="67"/>
      <c r="BF239" s="67"/>
      <c r="BG239" s="67"/>
      <c r="BH239" s="67"/>
      <c r="BI239" s="67"/>
      <c r="BJ239" s="67"/>
      <c r="BK239" s="67"/>
      <c r="BL239" s="67"/>
      <c r="BM239" s="67"/>
      <c r="BN239" s="68"/>
      <c r="BO239" s="68"/>
      <c r="BP239" s="68"/>
      <c r="BQ239" s="68"/>
      <c r="BR239" s="68"/>
    </row>
    <row r="240" spans="6:70" x14ac:dyDescent="0.25">
      <c r="F240" s="4" t="s">
        <v>141</v>
      </c>
      <c r="G240" s="4" t="s">
        <v>368</v>
      </c>
      <c r="H240" s="4" t="s">
        <v>367</v>
      </c>
      <c r="I240" s="86" t="s">
        <v>1670</v>
      </c>
      <c r="J240" s="86"/>
      <c r="K240" s="86" t="s">
        <v>2495</v>
      </c>
      <c r="L240" s="6"/>
      <c r="M240" s="6"/>
      <c r="N240" s="6"/>
      <c r="O240" s="86">
        <v>5</v>
      </c>
      <c r="P240" s="87">
        <f>SUM(R240:BM240)</f>
        <v>1</v>
      </c>
      <c r="Q240" s="84">
        <f>O240-P240</f>
        <v>4</v>
      </c>
      <c r="R240" s="86"/>
      <c r="S240" s="86"/>
      <c r="T240" s="110"/>
      <c r="U240" s="110"/>
      <c r="V240" s="110"/>
      <c r="W240" s="110"/>
      <c r="X240" s="86"/>
      <c r="Y240" s="86"/>
      <c r="Z240" s="86"/>
      <c r="AA240" s="86"/>
      <c r="AB240" s="86"/>
      <c r="AC240" s="86"/>
      <c r="AD240" s="86"/>
      <c r="AE240" s="86"/>
      <c r="AF240" s="86"/>
      <c r="AG240" s="86"/>
      <c r="AH240" s="86"/>
      <c r="AI240" s="86"/>
      <c r="AJ240" s="86"/>
      <c r="AK240" s="86"/>
      <c r="AL240" s="86"/>
      <c r="AM240" s="86"/>
      <c r="AN240" s="86"/>
      <c r="AO240" s="86"/>
      <c r="AP240" s="86"/>
      <c r="AQ240" s="86"/>
      <c r="AR240" s="86"/>
      <c r="AS240" s="86">
        <v>1</v>
      </c>
      <c r="AT240" s="86"/>
      <c r="AU240" s="86"/>
      <c r="AV240" s="86"/>
      <c r="AW240" s="86"/>
      <c r="AX240" s="86"/>
      <c r="AY240" s="86"/>
      <c r="AZ240" s="86"/>
      <c r="BA240" s="86"/>
      <c r="BB240" s="86"/>
      <c r="BC240" s="86"/>
      <c r="BD240" s="86"/>
      <c r="BE240" s="86"/>
      <c r="BF240" s="86"/>
      <c r="BG240" s="86"/>
      <c r="BH240" s="86"/>
      <c r="BI240" s="86"/>
      <c r="BJ240" s="86"/>
      <c r="BK240" s="86"/>
      <c r="BL240" s="86"/>
      <c r="BM240" s="87"/>
      <c r="BN240" s="68"/>
      <c r="BO240" s="68"/>
      <c r="BP240" s="68"/>
      <c r="BQ240" s="68"/>
      <c r="BR240" s="68"/>
    </row>
    <row r="241" spans="6:70" x14ac:dyDescent="0.25">
      <c r="F241" s="2" t="s">
        <v>639</v>
      </c>
      <c r="G241" s="2" t="s">
        <v>2505</v>
      </c>
      <c r="H241" s="2" t="s">
        <v>632</v>
      </c>
      <c r="I241" s="68"/>
      <c r="J241" s="68"/>
      <c r="K241" s="68" t="s">
        <v>7</v>
      </c>
      <c r="L241" s="3">
        <v>5000</v>
      </c>
      <c r="M241" s="3">
        <v>50</v>
      </c>
      <c r="N241" s="3">
        <v>250</v>
      </c>
      <c r="O241" s="108">
        <v>5</v>
      </c>
      <c r="P241" s="84"/>
      <c r="Q241" s="84"/>
      <c r="R241" s="68"/>
      <c r="S241" s="68"/>
      <c r="T241" s="108"/>
      <c r="U241" s="108"/>
      <c r="V241" s="108"/>
      <c r="W241" s="10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c r="BL241" s="68"/>
      <c r="BM241" s="84"/>
      <c r="BN241" s="68"/>
      <c r="BO241" s="68"/>
      <c r="BP241" s="68"/>
      <c r="BQ241" s="68"/>
      <c r="BR241" s="68"/>
    </row>
    <row r="242" spans="6:70" x14ac:dyDescent="0.25">
      <c r="F242" s="2" t="s">
        <v>639</v>
      </c>
      <c r="G242" s="2" t="s">
        <v>2505</v>
      </c>
      <c r="H242" s="2" t="s">
        <v>633</v>
      </c>
      <c r="I242" s="68"/>
      <c r="J242" s="68"/>
      <c r="K242" s="68" t="s">
        <v>7</v>
      </c>
      <c r="L242" s="3">
        <v>5000</v>
      </c>
      <c r="M242" s="3">
        <v>50</v>
      </c>
      <c r="N242" s="3">
        <v>250</v>
      </c>
      <c r="O242" s="108">
        <v>5</v>
      </c>
      <c r="P242" s="84"/>
      <c r="Q242" s="84"/>
      <c r="R242" s="68"/>
      <c r="S242" s="68"/>
      <c r="T242" s="108"/>
      <c r="U242" s="108"/>
      <c r="V242" s="108"/>
      <c r="W242" s="10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c r="BF242" s="68"/>
      <c r="BG242" s="68"/>
      <c r="BH242" s="68"/>
      <c r="BI242" s="68"/>
      <c r="BJ242" s="68"/>
      <c r="BK242" s="68"/>
      <c r="BL242" s="68"/>
      <c r="BM242" s="84"/>
      <c r="BN242" s="68"/>
      <c r="BO242" s="68"/>
      <c r="BP242" s="68"/>
      <c r="BQ242" s="68"/>
      <c r="BR242" s="68"/>
    </row>
    <row r="243" spans="6:70" x14ac:dyDescent="0.25">
      <c r="F243" s="2" t="s">
        <v>639</v>
      </c>
      <c r="G243" s="2" t="s">
        <v>2505</v>
      </c>
      <c r="H243" s="2" t="s">
        <v>634</v>
      </c>
      <c r="I243" s="68"/>
      <c r="J243" s="68"/>
      <c r="K243" s="68" t="s">
        <v>7</v>
      </c>
      <c r="L243" s="3">
        <v>5000</v>
      </c>
      <c r="M243" s="3">
        <v>50</v>
      </c>
      <c r="N243" s="3">
        <v>250</v>
      </c>
      <c r="O243" s="108">
        <v>5</v>
      </c>
      <c r="P243" s="84"/>
      <c r="Q243" s="84"/>
      <c r="R243" s="68"/>
      <c r="S243" s="68"/>
      <c r="T243" s="108"/>
      <c r="U243" s="108"/>
      <c r="V243" s="108"/>
      <c r="W243" s="10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c r="BI243" s="68"/>
      <c r="BJ243" s="68"/>
      <c r="BK243" s="68"/>
      <c r="BL243" s="68"/>
      <c r="BM243" s="84"/>
      <c r="BN243" s="68"/>
      <c r="BO243" s="68"/>
      <c r="BP243" s="68"/>
      <c r="BQ243" s="68"/>
      <c r="BR243" s="68"/>
    </row>
    <row r="244" spans="6:70" x14ac:dyDescent="0.25">
      <c r="F244" s="2" t="s">
        <v>639</v>
      </c>
      <c r="G244" s="2" t="s">
        <v>2505</v>
      </c>
      <c r="H244" s="2" t="s">
        <v>635</v>
      </c>
      <c r="I244" s="68"/>
      <c r="J244" s="68"/>
      <c r="K244" s="68" t="s">
        <v>7</v>
      </c>
      <c r="L244" s="3">
        <v>5000</v>
      </c>
      <c r="M244" s="3">
        <v>50</v>
      </c>
      <c r="N244" s="3">
        <v>250</v>
      </c>
      <c r="O244" s="108">
        <v>5</v>
      </c>
      <c r="P244" s="84"/>
      <c r="Q244" s="84"/>
      <c r="R244" s="68"/>
      <c r="S244" s="68"/>
      <c r="T244" s="108"/>
      <c r="U244" s="108"/>
      <c r="V244" s="108"/>
      <c r="W244" s="10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c r="BI244" s="68"/>
      <c r="BJ244" s="68"/>
      <c r="BK244" s="68"/>
      <c r="BL244" s="68"/>
      <c r="BM244" s="84"/>
      <c r="BN244" s="68"/>
      <c r="BO244" s="68"/>
      <c r="BP244" s="68"/>
      <c r="BQ244" s="68"/>
      <c r="BR244" s="68"/>
    </row>
    <row r="245" spans="6:70" x14ac:dyDescent="0.25">
      <c r="F245" s="2" t="s">
        <v>639</v>
      </c>
      <c r="G245" s="2" t="s">
        <v>2505</v>
      </c>
      <c r="H245" s="2" t="s">
        <v>636</v>
      </c>
      <c r="I245" s="68"/>
      <c r="J245" s="68"/>
      <c r="K245" s="68" t="s">
        <v>10</v>
      </c>
      <c r="L245" s="3">
        <v>25000</v>
      </c>
      <c r="M245" s="3">
        <v>250</v>
      </c>
      <c r="N245" s="3">
        <v>1250</v>
      </c>
      <c r="O245" s="108">
        <v>7</v>
      </c>
      <c r="P245" s="84"/>
      <c r="Q245" s="84"/>
      <c r="R245" s="68"/>
      <c r="S245" s="68"/>
      <c r="T245" s="108"/>
      <c r="U245" s="108"/>
      <c r="V245" s="108"/>
      <c r="W245" s="10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c r="BF245" s="68"/>
      <c r="BG245" s="68"/>
      <c r="BH245" s="68"/>
      <c r="BI245" s="68"/>
      <c r="BJ245" s="68"/>
      <c r="BK245" s="68"/>
      <c r="BL245" s="68"/>
      <c r="BM245" s="84"/>
      <c r="BN245" s="68"/>
      <c r="BO245" s="68"/>
      <c r="BP245" s="68"/>
      <c r="BQ245" s="68"/>
      <c r="BR245" s="68"/>
    </row>
    <row r="246" spans="6:70" x14ac:dyDescent="0.25">
      <c r="F246" s="2" t="s">
        <v>639</v>
      </c>
      <c r="G246" s="2" t="s">
        <v>2505</v>
      </c>
      <c r="H246" s="2" t="s">
        <v>637</v>
      </c>
      <c r="I246" s="68"/>
      <c r="J246" s="68"/>
      <c r="K246" s="68" t="s">
        <v>7</v>
      </c>
      <c r="L246" s="3">
        <v>5000</v>
      </c>
      <c r="M246" s="3">
        <v>50</v>
      </c>
      <c r="N246" s="3">
        <v>250</v>
      </c>
      <c r="O246" s="108">
        <v>5</v>
      </c>
      <c r="P246" s="84"/>
      <c r="Q246" s="84"/>
      <c r="R246" s="68"/>
      <c r="S246" s="68"/>
      <c r="T246" s="108"/>
      <c r="U246" s="108"/>
      <c r="V246" s="108"/>
      <c r="W246" s="10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c r="BL246" s="68"/>
      <c r="BM246" s="84"/>
      <c r="BN246" s="68"/>
      <c r="BO246" s="68"/>
      <c r="BP246" s="68"/>
      <c r="BQ246" s="68"/>
      <c r="BR246" s="68"/>
    </row>
    <row r="247" spans="6:70" x14ac:dyDescent="0.25">
      <c r="F247" s="2" t="s">
        <v>639</v>
      </c>
      <c r="G247" s="2" t="s">
        <v>2505</v>
      </c>
      <c r="H247" s="2" t="s">
        <v>638</v>
      </c>
      <c r="I247" s="68"/>
      <c r="J247" s="68"/>
      <c r="K247" s="68" t="s">
        <v>7</v>
      </c>
      <c r="L247" s="3">
        <v>5000</v>
      </c>
      <c r="M247" s="3">
        <v>50</v>
      </c>
      <c r="N247" s="3">
        <v>250</v>
      </c>
      <c r="O247" s="108">
        <v>5</v>
      </c>
      <c r="P247" s="84"/>
      <c r="Q247" s="84"/>
      <c r="R247" s="68"/>
      <c r="S247" s="68"/>
      <c r="T247" s="108"/>
      <c r="U247" s="108"/>
      <c r="V247" s="108"/>
      <c r="W247" s="10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c r="AX247" s="68"/>
      <c r="AY247" s="68"/>
      <c r="AZ247" s="68"/>
      <c r="BA247" s="68"/>
      <c r="BB247" s="68"/>
      <c r="BC247" s="68"/>
      <c r="BD247" s="68"/>
      <c r="BE247" s="68"/>
      <c r="BF247" s="68"/>
      <c r="BG247" s="68"/>
      <c r="BH247" s="68"/>
      <c r="BI247" s="68"/>
      <c r="BJ247" s="68"/>
      <c r="BK247" s="68"/>
      <c r="BL247" s="68"/>
      <c r="BM247" s="84"/>
      <c r="BN247" s="68"/>
      <c r="BO247" s="68"/>
      <c r="BP247" s="68"/>
      <c r="BQ247" s="68"/>
      <c r="BR247" s="68"/>
    </row>
    <row r="248" spans="6:70" x14ac:dyDescent="0.25">
      <c r="F248" s="4" t="s">
        <v>639</v>
      </c>
      <c r="G248" s="4" t="s">
        <v>2271</v>
      </c>
      <c r="H248" s="4" t="s">
        <v>2488</v>
      </c>
      <c r="I248" s="126" t="s">
        <v>2546</v>
      </c>
      <c r="J248" s="86"/>
      <c r="K248" s="86" t="s">
        <v>2495</v>
      </c>
      <c r="L248" s="6"/>
      <c r="M248" s="6"/>
      <c r="N248" s="6"/>
      <c r="O248" s="86">
        <v>5</v>
      </c>
      <c r="P248" s="87">
        <f>SUM(R248:BM248)</f>
        <v>0</v>
      </c>
      <c r="Q248" s="84">
        <f>O248-P248</f>
        <v>5</v>
      </c>
      <c r="R248" s="86"/>
      <c r="S248" s="86"/>
      <c r="T248" s="110"/>
      <c r="U248" s="110"/>
      <c r="V248" s="110"/>
      <c r="W248" s="110"/>
      <c r="X248" s="86"/>
      <c r="Y248" s="86"/>
      <c r="Z248" s="86"/>
      <c r="AA248" s="86"/>
      <c r="AB248" s="86"/>
      <c r="AC248" s="86"/>
      <c r="AD248" s="86"/>
      <c r="AE248" s="86"/>
      <c r="AF248" s="86"/>
      <c r="AG248" s="86"/>
      <c r="AH248" s="86"/>
      <c r="AI248" s="86"/>
      <c r="AJ248" s="86"/>
      <c r="AK248" s="86"/>
      <c r="AL248" s="86"/>
      <c r="AM248" s="86"/>
      <c r="AN248" s="86"/>
      <c r="AO248" s="86"/>
      <c r="AP248" s="86"/>
      <c r="AQ248" s="86"/>
      <c r="AR248" s="86"/>
      <c r="AS248" s="86"/>
      <c r="AT248" s="86"/>
      <c r="AU248" s="86"/>
      <c r="AV248" s="86"/>
      <c r="AW248" s="86"/>
      <c r="AX248" s="86"/>
      <c r="AY248" s="86"/>
      <c r="AZ248" s="86"/>
      <c r="BA248" s="86"/>
      <c r="BB248" s="86"/>
      <c r="BC248" s="86"/>
      <c r="BD248" s="86"/>
      <c r="BE248" s="86"/>
      <c r="BF248" s="86"/>
      <c r="BG248" s="86"/>
      <c r="BH248" s="86"/>
      <c r="BI248" s="86"/>
      <c r="BJ248" s="86"/>
      <c r="BK248" s="86"/>
      <c r="BL248" s="86"/>
      <c r="BM248" s="87"/>
      <c r="BN248" s="68"/>
      <c r="BO248" s="68"/>
      <c r="BP248" s="68"/>
      <c r="BQ248" s="68"/>
      <c r="BR248" s="68"/>
    </row>
    <row r="249" spans="6:70" x14ac:dyDescent="0.25">
      <c r="F249" s="2" t="s">
        <v>639</v>
      </c>
      <c r="G249" s="2" t="s">
        <v>2508</v>
      </c>
      <c r="H249" s="89" t="s">
        <v>2544</v>
      </c>
      <c r="I249" s="68"/>
      <c r="J249" s="68"/>
      <c r="K249" s="68" t="s">
        <v>7</v>
      </c>
      <c r="L249" s="3">
        <v>5000</v>
      </c>
      <c r="M249" s="3">
        <v>50</v>
      </c>
      <c r="N249" s="3">
        <v>250</v>
      </c>
      <c r="O249" s="108">
        <v>5</v>
      </c>
      <c r="P249" s="84"/>
      <c r="Q249" s="84"/>
      <c r="R249" s="68"/>
      <c r="S249" s="68"/>
      <c r="T249" s="108"/>
      <c r="U249" s="108"/>
      <c r="V249" s="108"/>
      <c r="W249" s="10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c r="BA249" s="68"/>
      <c r="BB249" s="68"/>
      <c r="BC249" s="68"/>
      <c r="BD249" s="68"/>
      <c r="BE249" s="68"/>
      <c r="BF249" s="68"/>
      <c r="BG249" s="68"/>
      <c r="BH249" s="68"/>
      <c r="BI249" s="68"/>
      <c r="BJ249" s="68"/>
      <c r="BK249" s="68"/>
      <c r="BL249" s="68"/>
      <c r="BM249" s="84"/>
      <c r="BN249" s="68"/>
      <c r="BO249" s="68"/>
      <c r="BP249" s="68"/>
      <c r="BQ249" s="68"/>
      <c r="BR249" s="68"/>
    </row>
    <row r="250" spans="6:70" x14ac:dyDescent="0.25">
      <c r="F250" s="4" t="s">
        <v>40</v>
      </c>
      <c r="G250" s="4" t="s">
        <v>353</v>
      </c>
      <c r="H250" s="4" t="s">
        <v>2273</v>
      </c>
      <c r="I250" s="86" t="s">
        <v>1676</v>
      </c>
      <c r="J250" s="86"/>
      <c r="K250" s="86" t="s">
        <v>2495</v>
      </c>
      <c r="L250" s="6"/>
      <c r="M250" s="6"/>
      <c r="N250" s="6"/>
      <c r="O250" s="86">
        <v>5</v>
      </c>
      <c r="P250" s="87">
        <f>SUM(R250:BM250)</f>
        <v>2</v>
      </c>
      <c r="Q250" s="84">
        <f>O250-P250</f>
        <v>3</v>
      </c>
      <c r="R250" s="86"/>
      <c r="S250" s="86"/>
      <c r="T250" s="110"/>
      <c r="U250" s="110"/>
      <c r="V250" s="110"/>
      <c r="W250" s="110"/>
      <c r="X250" s="86"/>
      <c r="Y250" s="86"/>
      <c r="Z250" s="86"/>
      <c r="AA250" s="86">
        <v>1</v>
      </c>
      <c r="AB250" s="86"/>
      <c r="AC250" s="86"/>
      <c r="AD250" s="86"/>
      <c r="AE250" s="86"/>
      <c r="AF250" s="86"/>
      <c r="AG250" s="86"/>
      <c r="AH250" s="86"/>
      <c r="AI250" s="86"/>
      <c r="AJ250" s="86"/>
      <c r="AK250" s="86"/>
      <c r="AL250" s="86"/>
      <c r="AM250" s="86"/>
      <c r="AN250" s="86"/>
      <c r="AO250" s="86"/>
      <c r="AP250" s="86"/>
      <c r="AQ250" s="86"/>
      <c r="AR250" s="86"/>
      <c r="AS250" s="86"/>
      <c r="AT250" s="86"/>
      <c r="AU250" s="86">
        <v>1</v>
      </c>
      <c r="AV250" s="86"/>
      <c r="AW250" s="86"/>
      <c r="AX250" s="86"/>
      <c r="AY250" s="86"/>
      <c r="AZ250" s="86"/>
      <c r="BA250" s="86"/>
      <c r="BB250" s="86"/>
      <c r="BC250" s="86"/>
      <c r="BD250" s="86"/>
      <c r="BE250" s="86"/>
      <c r="BF250" s="86"/>
      <c r="BG250" s="86"/>
      <c r="BH250" s="86"/>
      <c r="BI250" s="86"/>
      <c r="BJ250" s="86"/>
      <c r="BK250" s="86"/>
      <c r="BL250" s="86"/>
      <c r="BM250" s="87"/>
      <c r="BN250" s="68"/>
      <c r="BO250" s="68"/>
      <c r="BP250" s="68"/>
      <c r="BQ250" s="68"/>
      <c r="BR250" s="68"/>
    </row>
    <row r="251" spans="6:70" x14ac:dyDescent="0.25">
      <c r="F251" s="2" t="s">
        <v>40</v>
      </c>
      <c r="G251" s="2" t="s">
        <v>2500</v>
      </c>
      <c r="H251" s="2" t="s">
        <v>619</v>
      </c>
      <c r="I251" s="68"/>
      <c r="J251" s="68"/>
      <c r="K251" s="68" t="s">
        <v>10</v>
      </c>
      <c r="L251" s="3">
        <v>25000</v>
      </c>
      <c r="M251" s="3">
        <v>250</v>
      </c>
      <c r="N251" s="3">
        <v>1250</v>
      </c>
      <c r="O251" s="108">
        <v>7</v>
      </c>
      <c r="P251" s="84"/>
      <c r="Q251" s="84"/>
      <c r="R251" s="68"/>
      <c r="S251" s="68"/>
      <c r="T251" s="108"/>
      <c r="U251" s="108"/>
      <c r="V251" s="108"/>
      <c r="W251" s="10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c r="BA251" s="68"/>
      <c r="BB251" s="68"/>
      <c r="BC251" s="68"/>
      <c r="BD251" s="68"/>
      <c r="BE251" s="68"/>
      <c r="BF251" s="68"/>
      <c r="BG251" s="68"/>
      <c r="BH251" s="68"/>
      <c r="BI251" s="68"/>
      <c r="BJ251" s="68"/>
      <c r="BK251" s="68"/>
      <c r="BL251" s="68"/>
      <c r="BM251" s="84"/>
      <c r="BN251" s="68"/>
      <c r="BO251" s="68"/>
      <c r="BP251" s="68"/>
      <c r="BQ251" s="68"/>
      <c r="BR251" s="68"/>
    </row>
    <row r="252" spans="6:70" x14ac:dyDescent="0.25">
      <c r="F252" s="2" t="s">
        <v>40</v>
      </c>
      <c r="G252" s="2" t="s">
        <v>2500</v>
      </c>
      <c r="H252" s="2" t="s">
        <v>620</v>
      </c>
      <c r="I252" s="68"/>
      <c r="J252" s="68"/>
      <c r="K252" s="68" t="s">
        <v>7</v>
      </c>
      <c r="L252" s="3">
        <v>5000</v>
      </c>
      <c r="M252" s="3">
        <v>50</v>
      </c>
      <c r="N252" s="3">
        <v>250</v>
      </c>
      <c r="O252" s="108">
        <v>5</v>
      </c>
      <c r="P252" s="84"/>
      <c r="Q252" s="84"/>
      <c r="R252" s="68"/>
      <c r="S252" s="68"/>
      <c r="T252" s="108"/>
      <c r="U252" s="108"/>
      <c r="V252" s="108"/>
      <c r="W252" s="10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8"/>
      <c r="AZ252" s="68"/>
      <c r="BA252" s="68"/>
      <c r="BB252" s="68"/>
      <c r="BC252" s="68"/>
      <c r="BD252" s="68"/>
      <c r="BE252" s="68"/>
      <c r="BF252" s="68"/>
      <c r="BG252" s="68"/>
      <c r="BH252" s="68"/>
      <c r="BI252" s="68"/>
      <c r="BJ252" s="68"/>
      <c r="BK252" s="68"/>
      <c r="BL252" s="68"/>
      <c r="BM252" s="84"/>
      <c r="BN252" s="68"/>
      <c r="BO252" s="68"/>
      <c r="BP252" s="68"/>
      <c r="BQ252" s="68"/>
      <c r="BR252" s="68"/>
    </row>
    <row r="253" spans="6:70" x14ac:dyDescent="0.25">
      <c r="F253" s="2" t="s">
        <v>40</v>
      </c>
      <c r="G253" s="2" t="s">
        <v>2500</v>
      </c>
      <c r="H253" s="2" t="s">
        <v>621</v>
      </c>
      <c r="I253" s="68"/>
      <c r="J253" s="68"/>
      <c r="K253" s="68" t="s">
        <v>7</v>
      </c>
      <c r="L253" s="3">
        <v>5000</v>
      </c>
      <c r="M253" s="3">
        <v>50</v>
      </c>
      <c r="N253" s="3">
        <v>250</v>
      </c>
      <c r="O253" s="108">
        <v>5</v>
      </c>
      <c r="P253" s="84"/>
      <c r="Q253" s="84"/>
      <c r="R253" s="68"/>
      <c r="S253" s="68"/>
      <c r="T253" s="108"/>
      <c r="U253" s="108"/>
      <c r="V253" s="108"/>
      <c r="W253" s="10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c r="BI253" s="68"/>
      <c r="BJ253" s="68"/>
      <c r="BK253" s="68"/>
      <c r="BL253" s="68"/>
      <c r="BM253" s="84"/>
      <c r="BN253" s="68"/>
      <c r="BO253" s="68"/>
      <c r="BP253" s="68"/>
      <c r="BQ253" s="68"/>
      <c r="BR253" s="68"/>
    </row>
    <row r="254" spans="6:70" x14ac:dyDescent="0.25">
      <c r="F254" s="2" t="s">
        <v>40</v>
      </c>
      <c r="G254" s="2" t="s">
        <v>2500</v>
      </c>
      <c r="H254" s="2" t="s">
        <v>622</v>
      </c>
      <c r="I254" s="68"/>
      <c r="J254" s="68"/>
      <c r="K254" s="68" t="s">
        <v>7</v>
      </c>
      <c r="L254" s="3">
        <v>5000</v>
      </c>
      <c r="M254" s="3">
        <v>50</v>
      </c>
      <c r="N254" s="3">
        <v>250</v>
      </c>
      <c r="O254" s="108">
        <v>5</v>
      </c>
      <c r="P254" s="84"/>
      <c r="Q254" s="84"/>
      <c r="R254" s="68"/>
      <c r="S254" s="68"/>
      <c r="T254" s="108"/>
      <c r="U254" s="108"/>
      <c r="V254" s="108"/>
      <c r="W254" s="10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8"/>
      <c r="AZ254" s="68"/>
      <c r="BA254" s="68"/>
      <c r="BB254" s="68"/>
      <c r="BC254" s="68"/>
      <c r="BD254" s="68"/>
      <c r="BE254" s="68"/>
      <c r="BF254" s="68"/>
      <c r="BG254" s="68"/>
      <c r="BH254" s="68"/>
      <c r="BI254" s="68"/>
      <c r="BJ254" s="68"/>
      <c r="BK254" s="68"/>
      <c r="BL254" s="68"/>
      <c r="BM254" s="84"/>
      <c r="BN254" s="68"/>
      <c r="BO254" s="68"/>
      <c r="BP254" s="68"/>
      <c r="BQ254" s="68"/>
      <c r="BR254" s="68"/>
    </row>
    <row r="255" spans="6:70" x14ac:dyDescent="0.25">
      <c r="F255" s="4" t="s">
        <v>1762</v>
      </c>
      <c r="G255" s="4" t="s">
        <v>359</v>
      </c>
      <c r="H255" s="4" t="s">
        <v>358</v>
      </c>
      <c r="I255" s="86" t="s">
        <v>1679</v>
      </c>
      <c r="J255" s="86"/>
      <c r="K255" s="86" t="s">
        <v>2495</v>
      </c>
      <c r="L255" s="6"/>
      <c r="M255" s="6"/>
      <c r="N255" s="6"/>
      <c r="O255" s="86">
        <v>5</v>
      </c>
      <c r="P255" s="87">
        <f>SUM(R255:BM255)</f>
        <v>1</v>
      </c>
      <c r="Q255" s="84">
        <f>O255-P255</f>
        <v>4</v>
      </c>
      <c r="R255" s="86"/>
      <c r="S255" s="86"/>
      <c r="T255" s="110"/>
      <c r="U255" s="110"/>
      <c r="V255" s="110"/>
      <c r="W255" s="110"/>
      <c r="X255" s="86"/>
      <c r="Y255" s="86"/>
      <c r="Z255" s="86"/>
      <c r="AA255" s="86"/>
      <c r="AB255" s="86"/>
      <c r="AC255" s="86"/>
      <c r="AD255" s="86"/>
      <c r="AE255" s="86"/>
      <c r="AF255" s="86"/>
      <c r="AG255" s="86"/>
      <c r="AH255" s="86"/>
      <c r="AI255" s="86"/>
      <c r="AJ255" s="86"/>
      <c r="AK255" s="86"/>
      <c r="AL255" s="86"/>
      <c r="AM255" s="86"/>
      <c r="AN255" s="86"/>
      <c r="AO255" s="86"/>
      <c r="AP255" s="86"/>
      <c r="AQ255" s="86"/>
      <c r="AR255" s="86"/>
      <c r="AS255" s="86">
        <v>1</v>
      </c>
      <c r="AT255" s="86"/>
      <c r="AU255" s="86"/>
      <c r="AV255" s="86"/>
      <c r="AW255" s="86"/>
      <c r="AX255" s="86"/>
      <c r="AY255" s="86"/>
      <c r="AZ255" s="86"/>
      <c r="BA255" s="86"/>
      <c r="BB255" s="86"/>
      <c r="BC255" s="86"/>
      <c r="BD255" s="86"/>
      <c r="BE255" s="86"/>
      <c r="BF255" s="86"/>
      <c r="BG255" s="86"/>
      <c r="BH255" s="86"/>
      <c r="BI255" s="86"/>
      <c r="BJ255" s="86"/>
      <c r="BK255" s="86"/>
      <c r="BL255" s="86"/>
      <c r="BM255" s="87"/>
      <c r="BN255" s="68"/>
      <c r="BO255" s="68"/>
      <c r="BP255" s="68"/>
      <c r="BQ255" s="68"/>
      <c r="BR255" s="68"/>
    </row>
    <row r="256" spans="6:70" x14ac:dyDescent="0.25">
      <c r="F256" s="2" t="s">
        <v>1762</v>
      </c>
      <c r="G256" s="2" t="s">
        <v>2501</v>
      </c>
      <c r="H256" s="2" t="s">
        <v>623</v>
      </c>
      <c r="I256" s="68"/>
      <c r="J256" s="68"/>
      <c r="K256" s="68" t="s">
        <v>7</v>
      </c>
      <c r="L256" s="3">
        <v>5000</v>
      </c>
      <c r="M256" s="3">
        <v>50</v>
      </c>
      <c r="N256" s="3">
        <v>250</v>
      </c>
      <c r="O256" s="108">
        <v>5</v>
      </c>
      <c r="P256" s="84"/>
      <c r="Q256" s="84"/>
      <c r="R256" s="68"/>
      <c r="S256" s="68"/>
      <c r="T256" s="108"/>
      <c r="U256" s="108"/>
      <c r="V256" s="108"/>
      <c r="W256" s="10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8"/>
      <c r="AY256" s="68"/>
      <c r="AZ256" s="68"/>
      <c r="BA256" s="68"/>
      <c r="BB256" s="68"/>
      <c r="BC256" s="68"/>
      <c r="BD256" s="68"/>
      <c r="BE256" s="68"/>
      <c r="BF256" s="68"/>
      <c r="BG256" s="68"/>
      <c r="BH256" s="68"/>
      <c r="BI256" s="68"/>
      <c r="BJ256" s="68"/>
      <c r="BK256" s="68"/>
      <c r="BL256" s="68"/>
      <c r="BM256" s="84"/>
      <c r="BN256" s="68"/>
      <c r="BO256" s="68"/>
      <c r="BP256" s="68"/>
      <c r="BQ256" s="68"/>
      <c r="BR256" s="68"/>
    </row>
    <row r="257" spans="6:70" x14ac:dyDescent="0.25">
      <c r="F257" s="2" t="s">
        <v>1762</v>
      </c>
      <c r="G257" s="2" t="s">
        <v>2501</v>
      </c>
      <c r="H257" s="2" t="s">
        <v>624</v>
      </c>
      <c r="I257" s="68"/>
      <c r="J257" s="68"/>
      <c r="K257" s="68" t="s">
        <v>10</v>
      </c>
      <c r="L257" s="3">
        <v>25000</v>
      </c>
      <c r="M257" s="3">
        <v>250</v>
      </c>
      <c r="N257" s="3">
        <v>1250</v>
      </c>
      <c r="O257" s="108">
        <v>7</v>
      </c>
      <c r="P257" s="84"/>
      <c r="Q257" s="84"/>
      <c r="R257" s="68"/>
      <c r="S257" s="68"/>
      <c r="T257" s="108"/>
      <c r="U257" s="108"/>
      <c r="V257" s="108"/>
      <c r="W257" s="10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8"/>
      <c r="AZ257" s="68"/>
      <c r="BA257" s="68"/>
      <c r="BB257" s="68"/>
      <c r="BC257" s="68"/>
      <c r="BD257" s="68"/>
      <c r="BE257" s="68"/>
      <c r="BF257" s="68"/>
      <c r="BG257" s="68"/>
      <c r="BH257" s="68"/>
      <c r="BI257" s="68"/>
      <c r="BJ257" s="68"/>
      <c r="BK257" s="68"/>
      <c r="BL257" s="68"/>
      <c r="BM257" s="84"/>
      <c r="BN257" s="68"/>
      <c r="BO257" s="68"/>
      <c r="BP257" s="68"/>
      <c r="BQ257" s="68"/>
      <c r="BR257" s="68"/>
    </row>
    <row r="258" spans="6:70" x14ac:dyDescent="0.25">
      <c r="F258" s="2" t="s">
        <v>1762</v>
      </c>
      <c r="G258" s="2" t="s">
        <v>2501</v>
      </c>
      <c r="H258" s="2" t="s">
        <v>625</v>
      </c>
      <c r="I258" s="68"/>
      <c r="J258" s="68"/>
      <c r="K258" s="68" t="s">
        <v>7</v>
      </c>
      <c r="L258" s="3">
        <v>5000</v>
      </c>
      <c r="M258" s="3">
        <v>50</v>
      </c>
      <c r="N258" s="3">
        <v>250</v>
      </c>
      <c r="O258" s="108">
        <v>5</v>
      </c>
      <c r="P258" s="84"/>
      <c r="Q258" s="84"/>
      <c r="R258" s="68"/>
      <c r="S258" s="68"/>
      <c r="T258" s="108"/>
      <c r="U258" s="108"/>
      <c r="V258" s="108"/>
      <c r="W258" s="10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84"/>
      <c r="BN258" s="68"/>
      <c r="BO258" s="68"/>
      <c r="BP258" s="68"/>
      <c r="BQ258" s="68"/>
      <c r="BR258" s="68"/>
    </row>
    <row r="259" spans="6:70" x14ac:dyDescent="0.25">
      <c r="F259" s="2" t="s">
        <v>1762</v>
      </c>
      <c r="G259" s="2" t="s">
        <v>2501</v>
      </c>
      <c r="H259" s="2" t="s">
        <v>626</v>
      </c>
      <c r="I259" s="68"/>
      <c r="J259" s="68"/>
      <c r="K259" s="68" t="s">
        <v>7</v>
      </c>
      <c r="L259" s="3">
        <v>5000</v>
      </c>
      <c r="M259" s="3">
        <v>50</v>
      </c>
      <c r="N259" s="3">
        <v>250</v>
      </c>
      <c r="O259" s="108">
        <v>5</v>
      </c>
      <c r="P259" s="84"/>
      <c r="Q259" s="84"/>
      <c r="R259" s="68"/>
      <c r="S259" s="68"/>
      <c r="T259" s="108"/>
      <c r="U259" s="108"/>
      <c r="V259" s="108"/>
      <c r="W259" s="10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8"/>
      <c r="AZ259" s="68"/>
      <c r="BA259" s="68"/>
      <c r="BB259" s="68"/>
      <c r="BC259" s="68"/>
      <c r="BD259" s="68"/>
      <c r="BE259" s="68"/>
      <c r="BF259" s="68"/>
      <c r="BG259" s="68"/>
      <c r="BH259" s="68"/>
      <c r="BI259" s="68"/>
      <c r="BJ259" s="68"/>
      <c r="BK259" s="68"/>
      <c r="BL259" s="68"/>
      <c r="BM259" s="84"/>
      <c r="BN259" s="68"/>
      <c r="BO259" s="68"/>
      <c r="BP259" s="68"/>
      <c r="BQ259" s="68"/>
      <c r="BR259" s="68"/>
    </row>
    <row r="260" spans="6:70" x14ac:dyDescent="0.25">
      <c r="F260" s="4" t="s">
        <v>47</v>
      </c>
      <c r="G260" s="4" t="s">
        <v>360</v>
      </c>
      <c r="H260" s="92" t="s">
        <v>398</v>
      </c>
      <c r="I260" s="126" t="s">
        <v>1668</v>
      </c>
      <c r="J260" s="126"/>
      <c r="K260" s="86" t="s">
        <v>2495</v>
      </c>
      <c r="L260" s="6"/>
      <c r="M260" s="6"/>
      <c r="N260" s="6"/>
      <c r="O260" s="86">
        <v>5</v>
      </c>
      <c r="P260" s="87">
        <f>SUM(R260:BM260)</f>
        <v>2</v>
      </c>
      <c r="Q260" s="84">
        <f>O260-P260</f>
        <v>3</v>
      </c>
      <c r="R260" s="86"/>
      <c r="S260" s="86"/>
      <c r="T260" s="110"/>
      <c r="U260" s="110"/>
      <c r="V260" s="110"/>
      <c r="W260" s="110">
        <v>1</v>
      </c>
      <c r="X260" s="86"/>
      <c r="Y260" s="86"/>
      <c r="Z260" s="86"/>
      <c r="AA260" s="86"/>
      <c r="AB260" s="86"/>
      <c r="AC260" s="86"/>
      <c r="AD260" s="86"/>
      <c r="AE260" s="86"/>
      <c r="AF260" s="86"/>
      <c r="AG260" s="86"/>
      <c r="AH260" s="86"/>
      <c r="AI260" s="86"/>
      <c r="AJ260" s="86"/>
      <c r="AK260" s="86"/>
      <c r="AL260" s="86"/>
      <c r="AM260" s="86"/>
      <c r="AN260" s="86"/>
      <c r="AO260" s="86"/>
      <c r="AP260" s="86"/>
      <c r="AQ260" s="86"/>
      <c r="AR260" s="86"/>
      <c r="AS260" s="86"/>
      <c r="AT260" s="86"/>
      <c r="AU260" s="86">
        <v>1</v>
      </c>
      <c r="AV260" s="86"/>
      <c r="AW260" s="86"/>
      <c r="AX260" s="86"/>
      <c r="AY260" s="86"/>
      <c r="AZ260" s="86"/>
      <c r="BA260" s="86"/>
      <c r="BB260" s="86"/>
      <c r="BC260" s="86"/>
      <c r="BD260" s="86"/>
      <c r="BE260" s="86"/>
      <c r="BF260" s="86"/>
      <c r="BG260" s="86"/>
      <c r="BH260" s="86"/>
      <c r="BI260" s="86"/>
      <c r="BJ260" s="86"/>
      <c r="BK260" s="86"/>
      <c r="BL260" s="86"/>
      <c r="BM260" s="87"/>
      <c r="BN260" s="68"/>
      <c r="BO260" s="68"/>
      <c r="BP260" s="68"/>
      <c r="BQ260" s="68"/>
      <c r="BR260" s="68"/>
    </row>
    <row r="261" spans="6:70" x14ac:dyDescent="0.25">
      <c r="F261" s="2" t="s">
        <v>47</v>
      </c>
      <c r="G261" s="2" t="s">
        <v>2502</v>
      </c>
      <c r="H261" s="2" t="s">
        <v>614</v>
      </c>
      <c r="I261" s="68"/>
      <c r="J261" s="68"/>
      <c r="K261" s="68" t="s">
        <v>7</v>
      </c>
      <c r="L261" s="3">
        <v>5000</v>
      </c>
      <c r="M261" s="3">
        <v>50</v>
      </c>
      <c r="N261" s="3">
        <v>250</v>
      </c>
      <c r="O261" s="108">
        <v>5</v>
      </c>
      <c r="P261" s="84"/>
      <c r="Q261" s="84"/>
      <c r="R261" s="68"/>
      <c r="S261" s="68"/>
      <c r="T261" s="108"/>
      <c r="U261" s="108"/>
      <c r="V261" s="108"/>
      <c r="W261" s="10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8"/>
      <c r="AZ261" s="68"/>
      <c r="BA261" s="68"/>
      <c r="BB261" s="68"/>
      <c r="BC261" s="68"/>
      <c r="BD261" s="68"/>
      <c r="BE261" s="68"/>
      <c r="BF261" s="68"/>
      <c r="BG261" s="68"/>
      <c r="BH261" s="68"/>
      <c r="BI261" s="68"/>
      <c r="BJ261" s="68"/>
      <c r="BK261" s="68"/>
      <c r="BL261" s="68"/>
      <c r="BM261" s="84"/>
      <c r="BN261" s="68"/>
      <c r="BO261" s="68"/>
      <c r="BP261" s="68"/>
      <c r="BQ261" s="68"/>
      <c r="BR261" s="68"/>
    </row>
    <row r="262" spans="6:70" x14ac:dyDescent="0.25">
      <c r="F262" s="2" t="s">
        <v>47</v>
      </c>
      <c r="G262" s="2" t="s">
        <v>2502</v>
      </c>
      <c r="H262" s="2" t="s">
        <v>615</v>
      </c>
      <c r="I262" s="68"/>
      <c r="J262" s="68"/>
      <c r="K262" s="68" t="s">
        <v>7</v>
      </c>
      <c r="L262" s="3">
        <v>5000</v>
      </c>
      <c r="M262" s="3">
        <v>50</v>
      </c>
      <c r="N262" s="3">
        <v>250</v>
      </c>
      <c r="O262" s="108">
        <v>5</v>
      </c>
      <c r="P262" s="84"/>
      <c r="Q262" s="84"/>
      <c r="R262" s="68"/>
      <c r="S262" s="68"/>
      <c r="T262" s="108"/>
      <c r="U262" s="108"/>
      <c r="V262" s="108"/>
      <c r="W262" s="10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8"/>
      <c r="AZ262" s="68"/>
      <c r="BA262" s="68"/>
      <c r="BB262" s="68"/>
      <c r="BC262" s="68"/>
      <c r="BD262" s="68"/>
      <c r="BE262" s="68"/>
      <c r="BF262" s="68"/>
      <c r="BG262" s="68"/>
      <c r="BH262" s="68"/>
      <c r="BI262" s="68"/>
      <c r="BJ262" s="68"/>
      <c r="BK262" s="68"/>
      <c r="BL262" s="68"/>
      <c r="BM262" s="84"/>
      <c r="BN262" s="68"/>
      <c r="BO262" s="68"/>
      <c r="BP262" s="68"/>
      <c r="BQ262" s="68"/>
      <c r="BR262" s="68"/>
    </row>
    <row r="263" spans="6:70" x14ac:dyDescent="0.25">
      <c r="F263" s="2" t="s">
        <v>47</v>
      </c>
      <c r="G263" s="2" t="s">
        <v>2502</v>
      </c>
      <c r="H263" s="2" t="s">
        <v>616</v>
      </c>
      <c r="I263" s="68"/>
      <c r="J263" s="68"/>
      <c r="K263" s="68" t="s">
        <v>10</v>
      </c>
      <c r="L263" s="3">
        <v>25000</v>
      </c>
      <c r="M263" s="3">
        <v>250</v>
      </c>
      <c r="N263" s="3">
        <v>1250</v>
      </c>
      <c r="O263" s="108">
        <v>7</v>
      </c>
      <c r="P263" s="84"/>
      <c r="Q263" s="84"/>
      <c r="R263" s="68"/>
      <c r="S263" s="68"/>
      <c r="T263" s="108"/>
      <c r="U263" s="108"/>
      <c r="V263" s="108"/>
      <c r="W263" s="10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c r="BA263" s="68"/>
      <c r="BB263" s="68"/>
      <c r="BC263" s="68"/>
      <c r="BD263" s="68"/>
      <c r="BE263" s="68"/>
      <c r="BF263" s="68"/>
      <c r="BG263" s="68"/>
      <c r="BH263" s="68"/>
      <c r="BI263" s="68"/>
      <c r="BJ263" s="68"/>
      <c r="BK263" s="68"/>
      <c r="BL263" s="68"/>
      <c r="BM263" s="84"/>
      <c r="BN263" s="68"/>
      <c r="BO263" s="68"/>
      <c r="BP263" s="68"/>
      <c r="BQ263" s="68"/>
      <c r="BR263" s="68"/>
    </row>
    <row r="264" spans="6:70" x14ac:dyDescent="0.25">
      <c r="F264" s="2" t="s">
        <v>47</v>
      </c>
      <c r="G264" s="2" t="s">
        <v>2502</v>
      </c>
      <c r="H264" s="2" t="s">
        <v>617</v>
      </c>
      <c r="I264" s="68"/>
      <c r="J264" s="68"/>
      <c r="K264" s="68" t="s">
        <v>7</v>
      </c>
      <c r="L264" s="3">
        <v>5000</v>
      </c>
      <c r="M264" s="3">
        <v>50</v>
      </c>
      <c r="N264" s="3">
        <v>250</v>
      </c>
      <c r="O264" s="108">
        <v>5</v>
      </c>
      <c r="P264" s="84"/>
      <c r="Q264" s="84"/>
      <c r="R264" s="68"/>
      <c r="S264" s="68"/>
      <c r="T264" s="108"/>
      <c r="U264" s="108"/>
      <c r="V264" s="108"/>
      <c r="W264" s="10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c r="AW264" s="68"/>
      <c r="AX264" s="68"/>
      <c r="AY264" s="68"/>
      <c r="AZ264" s="68"/>
      <c r="BA264" s="68"/>
      <c r="BB264" s="68"/>
      <c r="BC264" s="68"/>
      <c r="BD264" s="68"/>
      <c r="BE264" s="68"/>
      <c r="BF264" s="68"/>
      <c r="BG264" s="68"/>
      <c r="BH264" s="68"/>
      <c r="BI264" s="68"/>
      <c r="BJ264" s="68"/>
      <c r="BK264" s="68"/>
      <c r="BL264" s="68"/>
      <c r="BM264" s="84"/>
      <c r="BN264" s="68"/>
      <c r="BO264" s="68"/>
      <c r="BP264" s="68"/>
      <c r="BQ264" s="68"/>
      <c r="BR264" s="68"/>
    </row>
    <row r="265" spans="6:70" x14ac:dyDescent="0.25">
      <c r="F265" s="2" t="s">
        <v>47</v>
      </c>
      <c r="G265" s="2" t="s">
        <v>2502</v>
      </c>
      <c r="H265" s="2" t="s">
        <v>618</v>
      </c>
      <c r="I265" s="68"/>
      <c r="J265" s="68"/>
      <c r="K265" s="68" t="s">
        <v>7</v>
      </c>
      <c r="L265" s="3">
        <v>5000</v>
      </c>
      <c r="M265" s="3">
        <v>50</v>
      </c>
      <c r="N265" s="3">
        <v>250</v>
      </c>
      <c r="O265" s="108">
        <v>5</v>
      </c>
      <c r="P265" s="84"/>
      <c r="Q265" s="84"/>
      <c r="R265" s="68"/>
      <c r="S265" s="68"/>
      <c r="T265" s="108"/>
      <c r="U265" s="108"/>
      <c r="V265" s="108"/>
      <c r="W265" s="10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c r="AX265" s="68"/>
      <c r="AY265" s="68"/>
      <c r="AZ265" s="68"/>
      <c r="BA265" s="68"/>
      <c r="BB265" s="68"/>
      <c r="BC265" s="68"/>
      <c r="BD265" s="68"/>
      <c r="BE265" s="68"/>
      <c r="BF265" s="68"/>
      <c r="BG265" s="68"/>
      <c r="BH265" s="68"/>
      <c r="BI265" s="68"/>
      <c r="BJ265" s="68"/>
      <c r="BK265" s="68"/>
      <c r="BL265" s="68"/>
      <c r="BM265" s="84"/>
      <c r="BN265" s="68"/>
      <c r="BO265" s="68"/>
      <c r="BP265" s="68"/>
      <c r="BQ265" s="68"/>
      <c r="BR265" s="68"/>
    </row>
    <row r="266" spans="6:70" x14ac:dyDescent="0.25">
      <c r="F266" s="4" t="s">
        <v>1886</v>
      </c>
      <c r="G266" s="4" t="s">
        <v>2269</v>
      </c>
      <c r="H266" s="92" t="s">
        <v>2487</v>
      </c>
      <c r="I266" s="126" t="s">
        <v>1927</v>
      </c>
      <c r="J266" s="126"/>
      <c r="K266" s="86" t="s">
        <v>2495</v>
      </c>
      <c r="L266" s="6"/>
      <c r="M266" s="6"/>
      <c r="N266" s="6"/>
      <c r="O266" s="86">
        <v>5</v>
      </c>
      <c r="P266" s="87">
        <f>SUM(R266:BM266)</f>
        <v>0</v>
      </c>
      <c r="Q266" s="84">
        <f>O266-P266</f>
        <v>5</v>
      </c>
      <c r="R266" s="86"/>
      <c r="S266" s="86"/>
      <c r="T266" s="110"/>
      <c r="U266" s="110"/>
      <c r="V266" s="110"/>
      <c r="W266" s="110"/>
      <c r="X266" s="86"/>
      <c r="Y266" s="86"/>
      <c r="Z266" s="86"/>
      <c r="AA266" s="86"/>
      <c r="AB266" s="86"/>
      <c r="AC266" s="86"/>
      <c r="AD266" s="86"/>
      <c r="AE266" s="86"/>
      <c r="AF266" s="86"/>
      <c r="AG266" s="86"/>
      <c r="AH266" s="86"/>
      <c r="AI266" s="86"/>
      <c r="AJ266" s="86"/>
      <c r="AK266" s="86"/>
      <c r="AL266" s="86"/>
      <c r="AM266" s="86"/>
      <c r="AN266" s="86"/>
      <c r="AO266" s="86"/>
      <c r="AP266" s="86"/>
      <c r="AQ266" s="86"/>
      <c r="AR266" s="86"/>
      <c r="AS266" s="86"/>
      <c r="AT266" s="86"/>
      <c r="AU266" s="86"/>
      <c r="AV266" s="86"/>
      <c r="AW266" s="86"/>
      <c r="AX266" s="86"/>
      <c r="AY266" s="86"/>
      <c r="AZ266" s="86"/>
      <c r="BA266" s="86"/>
      <c r="BB266" s="86"/>
      <c r="BC266" s="86"/>
      <c r="BD266" s="86"/>
      <c r="BE266" s="86"/>
      <c r="BF266" s="86"/>
      <c r="BG266" s="86"/>
      <c r="BH266" s="86"/>
      <c r="BI266" s="86"/>
      <c r="BJ266" s="86"/>
      <c r="BK266" s="86"/>
      <c r="BL266" s="86"/>
      <c r="BM266" s="87"/>
      <c r="BN266" s="68"/>
      <c r="BO266" s="68"/>
      <c r="BP266" s="68"/>
      <c r="BQ266" s="68"/>
      <c r="BR266" s="68"/>
    </row>
    <row r="267" spans="6:70" x14ac:dyDescent="0.25">
      <c r="F267" s="2" t="s">
        <v>1886</v>
      </c>
      <c r="G267" s="2" t="s">
        <v>2509</v>
      </c>
      <c r="H267" s="89" t="s">
        <v>2545</v>
      </c>
      <c r="I267" s="68"/>
      <c r="J267" s="68"/>
      <c r="K267" s="68" t="s">
        <v>7</v>
      </c>
      <c r="L267" s="3">
        <v>5000</v>
      </c>
      <c r="M267" s="3">
        <v>50</v>
      </c>
      <c r="N267" s="3">
        <v>250</v>
      </c>
      <c r="O267" s="108">
        <v>5</v>
      </c>
      <c r="P267" s="84"/>
      <c r="Q267" s="84"/>
      <c r="R267" s="68"/>
      <c r="S267" s="68"/>
      <c r="T267" s="108"/>
      <c r="U267" s="108"/>
      <c r="V267" s="108"/>
      <c r="W267" s="10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c r="AX267" s="68"/>
      <c r="AY267" s="68"/>
      <c r="AZ267" s="68"/>
      <c r="BA267" s="68"/>
      <c r="BB267" s="68"/>
      <c r="BC267" s="68"/>
      <c r="BD267" s="68"/>
      <c r="BE267" s="68"/>
      <c r="BF267" s="68"/>
      <c r="BG267" s="68"/>
      <c r="BH267" s="68"/>
      <c r="BI267" s="68"/>
      <c r="BJ267" s="68"/>
      <c r="BK267" s="68"/>
      <c r="BL267" s="68"/>
      <c r="BM267" s="84"/>
      <c r="BN267" s="68"/>
      <c r="BO267" s="68"/>
      <c r="BP267" s="68"/>
      <c r="BQ267" s="68"/>
      <c r="BR267" s="68"/>
    </row>
    <row r="268" spans="6:70" x14ac:dyDescent="0.25">
      <c r="F268" s="4" t="s">
        <v>888</v>
      </c>
      <c r="G268" s="4" t="s">
        <v>365</v>
      </c>
      <c r="H268" s="4" t="s">
        <v>364</v>
      </c>
      <c r="I268" s="86" t="s">
        <v>1671</v>
      </c>
      <c r="J268" s="86"/>
      <c r="K268" s="86" t="s">
        <v>2495</v>
      </c>
      <c r="L268" s="6"/>
      <c r="M268" s="6"/>
      <c r="N268" s="6"/>
      <c r="O268" s="86">
        <v>5</v>
      </c>
      <c r="P268" s="87">
        <f>SUM(R268:BM268)</f>
        <v>1</v>
      </c>
      <c r="Q268" s="84">
        <f>O268-P268</f>
        <v>4</v>
      </c>
      <c r="R268" s="86"/>
      <c r="S268" s="86"/>
      <c r="T268" s="110"/>
      <c r="U268" s="110"/>
      <c r="V268" s="110"/>
      <c r="W268" s="110"/>
      <c r="X268" s="86"/>
      <c r="Y268" s="86"/>
      <c r="Z268" s="86"/>
      <c r="AA268" s="86">
        <v>1</v>
      </c>
      <c r="AB268" s="86"/>
      <c r="AC268" s="86"/>
      <c r="AD268" s="86"/>
      <c r="AE268" s="86"/>
      <c r="AF268" s="86"/>
      <c r="AG268" s="86"/>
      <c r="AH268" s="86"/>
      <c r="AI268" s="86"/>
      <c r="AJ268" s="86"/>
      <c r="AK268" s="86"/>
      <c r="AL268" s="86"/>
      <c r="AM268" s="86"/>
      <c r="AN268" s="86"/>
      <c r="AO268" s="86"/>
      <c r="AP268" s="86"/>
      <c r="AQ268" s="86"/>
      <c r="AR268" s="86"/>
      <c r="AS268" s="86"/>
      <c r="AT268" s="86"/>
      <c r="AU268" s="86"/>
      <c r="AV268" s="86"/>
      <c r="AW268" s="86"/>
      <c r="AX268" s="86"/>
      <c r="AY268" s="86"/>
      <c r="AZ268" s="86"/>
      <c r="BA268" s="86"/>
      <c r="BB268" s="86"/>
      <c r="BC268" s="86"/>
      <c r="BD268" s="86"/>
      <c r="BE268" s="86"/>
      <c r="BF268" s="86"/>
      <c r="BG268" s="86"/>
      <c r="BH268" s="86"/>
      <c r="BI268" s="86"/>
      <c r="BJ268" s="86"/>
      <c r="BK268" s="86"/>
      <c r="BL268" s="86"/>
      <c r="BM268" s="87"/>
      <c r="BN268" s="68"/>
      <c r="BO268" s="68"/>
      <c r="BP268" s="68"/>
      <c r="BQ268" s="68"/>
      <c r="BR268" s="68"/>
    </row>
    <row r="269" spans="6:70" x14ac:dyDescent="0.25">
      <c r="F269" s="2" t="s">
        <v>888</v>
      </c>
      <c r="G269" s="2" t="s">
        <v>2504</v>
      </c>
      <c r="H269" s="2" t="s">
        <v>649</v>
      </c>
      <c r="I269" s="68"/>
      <c r="J269" s="68"/>
      <c r="K269" s="68" t="s">
        <v>7</v>
      </c>
      <c r="L269" s="3">
        <v>5000</v>
      </c>
      <c r="M269" s="3">
        <v>50</v>
      </c>
      <c r="N269" s="3">
        <v>250</v>
      </c>
      <c r="O269" s="68">
        <v>5</v>
      </c>
      <c r="P269" s="84"/>
      <c r="Q269" s="84"/>
      <c r="R269" s="68"/>
      <c r="S269" s="68"/>
      <c r="T269" s="108"/>
      <c r="U269" s="108"/>
      <c r="V269" s="108"/>
      <c r="W269" s="10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c r="AW269" s="68"/>
      <c r="AX269" s="68"/>
      <c r="AY269" s="68"/>
      <c r="AZ269" s="68"/>
      <c r="BA269" s="68"/>
      <c r="BB269" s="68"/>
      <c r="BC269" s="68"/>
      <c r="BD269" s="68"/>
      <c r="BE269" s="68"/>
      <c r="BF269" s="68"/>
      <c r="BG269" s="68"/>
      <c r="BH269" s="68"/>
      <c r="BI269" s="68"/>
      <c r="BJ269" s="68"/>
      <c r="BK269" s="68"/>
      <c r="BL269" s="68"/>
      <c r="BM269" s="84"/>
      <c r="BN269" s="68"/>
      <c r="BO269" s="68"/>
      <c r="BP269" s="68"/>
      <c r="BQ269" s="68"/>
      <c r="BR269" s="68"/>
    </row>
    <row r="270" spans="6:70" x14ac:dyDescent="0.25">
      <c r="F270" s="2" t="s">
        <v>888</v>
      </c>
      <c r="G270" s="2" t="s">
        <v>2504</v>
      </c>
      <c r="H270" s="2" t="s">
        <v>650</v>
      </c>
      <c r="I270" s="68"/>
      <c r="J270" s="68"/>
      <c r="K270" s="68" t="s">
        <v>7</v>
      </c>
      <c r="L270" s="3">
        <v>5000</v>
      </c>
      <c r="M270" s="3">
        <v>50</v>
      </c>
      <c r="N270" s="3">
        <v>250</v>
      </c>
      <c r="O270" s="68">
        <v>5</v>
      </c>
      <c r="P270" s="84"/>
      <c r="Q270" s="84"/>
      <c r="R270" s="68"/>
      <c r="S270" s="68"/>
      <c r="T270" s="108"/>
      <c r="U270" s="108"/>
      <c r="V270" s="108"/>
      <c r="W270" s="10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c r="AW270" s="68"/>
      <c r="AX270" s="68"/>
      <c r="AY270" s="68"/>
      <c r="AZ270" s="68"/>
      <c r="BA270" s="68"/>
      <c r="BB270" s="68"/>
      <c r="BC270" s="68"/>
      <c r="BD270" s="68"/>
      <c r="BE270" s="68"/>
      <c r="BF270" s="68"/>
      <c r="BG270" s="68"/>
      <c r="BH270" s="68"/>
      <c r="BI270" s="68"/>
      <c r="BJ270" s="68"/>
      <c r="BK270" s="68"/>
      <c r="BL270" s="68"/>
      <c r="BM270" s="84"/>
      <c r="BN270" s="68"/>
      <c r="BO270" s="68"/>
      <c r="BP270" s="68"/>
      <c r="BQ270" s="68"/>
      <c r="BR270" s="68"/>
    </row>
    <row r="271" spans="6:70" x14ac:dyDescent="0.25">
      <c r="F271" s="2" t="s">
        <v>888</v>
      </c>
      <c r="G271" s="2" t="s">
        <v>2504</v>
      </c>
      <c r="H271" s="2" t="s">
        <v>651</v>
      </c>
      <c r="I271" s="68"/>
      <c r="J271" s="68"/>
      <c r="K271" s="68" t="s">
        <v>10</v>
      </c>
      <c r="L271" s="3">
        <v>25000</v>
      </c>
      <c r="M271" s="3">
        <v>250</v>
      </c>
      <c r="N271" s="3">
        <v>1250</v>
      </c>
      <c r="O271" s="68">
        <v>7</v>
      </c>
      <c r="P271" s="84"/>
      <c r="Q271" s="84"/>
      <c r="R271" s="68"/>
      <c r="S271" s="68"/>
      <c r="T271" s="108"/>
      <c r="U271" s="108"/>
      <c r="V271" s="108"/>
      <c r="W271" s="10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c r="AW271" s="68"/>
      <c r="AX271" s="68"/>
      <c r="AY271" s="68"/>
      <c r="AZ271" s="68"/>
      <c r="BA271" s="68"/>
      <c r="BB271" s="68"/>
      <c r="BC271" s="68"/>
      <c r="BD271" s="68"/>
      <c r="BE271" s="68"/>
      <c r="BF271" s="68"/>
      <c r="BG271" s="68"/>
      <c r="BH271" s="68"/>
      <c r="BI271" s="68"/>
      <c r="BJ271" s="68"/>
      <c r="BK271" s="68"/>
      <c r="BL271" s="68"/>
      <c r="BM271" s="84"/>
      <c r="BN271" s="68"/>
      <c r="BO271" s="68"/>
      <c r="BP271" s="68"/>
      <c r="BQ271" s="68"/>
      <c r="BR271" s="68"/>
    </row>
    <row r="272" spans="6:70" x14ac:dyDescent="0.25">
      <c r="F272" s="2" t="s">
        <v>888</v>
      </c>
      <c r="G272" s="2" t="s">
        <v>2504</v>
      </c>
      <c r="H272" s="2" t="s">
        <v>652</v>
      </c>
      <c r="I272" s="68"/>
      <c r="J272" s="68"/>
      <c r="K272" s="68" t="s">
        <v>7</v>
      </c>
      <c r="L272" s="3">
        <v>5000</v>
      </c>
      <c r="M272" s="3">
        <v>50</v>
      </c>
      <c r="N272" s="3">
        <v>250</v>
      </c>
      <c r="O272" s="68">
        <v>5</v>
      </c>
      <c r="P272" s="84"/>
      <c r="Q272" s="84"/>
      <c r="R272" s="68"/>
      <c r="S272" s="68"/>
      <c r="T272" s="108"/>
      <c r="U272" s="108"/>
      <c r="V272" s="108"/>
      <c r="W272" s="10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c r="AX272" s="68"/>
      <c r="AY272" s="68"/>
      <c r="AZ272" s="68"/>
      <c r="BA272" s="68"/>
      <c r="BB272" s="68"/>
      <c r="BC272" s="68"/>
      <c r="BD272" s="68"/>
      <c r="BE272" s="68"/>
      <c r="BF272" s="68"/>
      <c r="BG272" s="68"/>
      <c r="BH272" s="68"/>
      <c r="BI272" s="68"/>
      <c r="BJ272" s="68"/>
      <c r="BK272" s="68"/>
      <c r="BL272" s="68"/>
      <c r="BM272" s="84"/>
      <c r="BN272" s="68"/>
      <c r="BO272" s="68"/>
      <c r="BP272" s="68"/>
      <c r="BQ272" s="68"/>
      <c r="BR272" s="68"/>
    </row>
    <row r="273" spans="1:70" x14ac:dyDescent="0.25">
      <c r="F273" s="2" t="s">
        <v>888</v>
      </c>
      <c r="G273" s="2" t="s">
        <v>2504</v>
      </c>
      <c r="H273" s="2" t="s">
        <v>653</v>
      </c>
      <c r="I273" s="68"/>
      <c r="J273" s="68"/>
      <c r="K273" s="68" t="s">
        <v>7</v>
      </c>
      <c r="L273" s="3">
        <v>5000</v>
      </c>
      <c r="M273" s="3">
        <v>50</v>
      </c>
      <c r="N273" s="3">
        <v>250</v>
      </c>
      <c r="O273" s="68">
        <v>5</v>
      </c>
      <c r="P273" s="84"/>
      <c r="Q273" s="84"/>
      <c r="R273" s="68"/>
      <c r="S273" s="68"/>
      <c r="T273" s="108"/>
      <c r="U273" s="108"/>
      <c r="V273" s="108"/>
      <c r="W273" s="10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c r="AW273" s="68"/>
      <c r="AX273" s="68"/>
      <c r="AY273" s="68"/>
      <c r="AZ273" s="68"/>
      <c r="BA273" s="68"/>
      <c r="BB273" s="68"/>
      <c r="BC273" s="68"/>
      <c r="BD273" s="68"/>
      <c r="BE273" s="68"/>
      <c r="BF273" s="68"/>
      <c r="BG273" s="68"/>
      <c r="BH273" s="68"/>
      <c r="BI273" s="68"/>
      <c r="BJ273" s="68"/>
      <c r="BK273" s="68"/>
      <c r="BL273" s="68"/>
      <c r="BM273" s="84"/>
      <c r="BN273" s="68"/>
      <c r="BO273" s="68"/>
      <c r="BP273" s="68"/>
      <c r="BQ273" s="68"/>
      <c r="BR273" s="68"/>
    </row>
    <row r="274" spans="1:70" x14ac:dyDescent="0.25">
      <c r="F274" s="2" t="s">
        <v>888</v>
      </c>
      <c r="G274" s="2" t="s">
        <v>2504</v>
      </c>
      <c r="H274" s="2" t="s">
        <v>654</v>
      </c>
      <c r="I274" s="68"/>
      <c r="J274" s="68"/>
      <c r="K274" s="68" t="s">
        <v>7</v>
      </c>
      <c r="L274" s="3">
        <v>5000</v>
      </c>
      <c r="M274" s="3">
        <v>50</v>
      </c>
      <c r="N274" s="3">
        <v>250</v>
      </c>
      <c r="O274" s="68">
        <v>5</v>
      </c>
      <c r="P274" s="84"/>
      <c r="Q274" s="84"/>
      <c r="R274" s="68"/>
      <c r="S274" s="68"/>
      <c r="T274" s="108"/>
      <c r="U274" s="108"/>
      <c r="V274" s="108"/>
      <c r="W274" s="10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c r="AW274" s="68"/>
      <c r="AX274" s="68"/>
      <c r="AY274" s="68"/>
      <c r="AZ274" s="68"/>
      <c r="BA274" s="68"/>
      <c r="BB274" s="68"/>
      <c r="BC274" s="68"/>
      <c r="BD274" s="68"/>
      <c r="BE274" s="68"/>
      <c r="BF274" s="68"/>
      <c r="BG274" s="68"/>
      <c r="BH274" s="68"/>
      <c r="BI274" s="68"/>
      <c r="BJ274" s="68"/>
      <c r="BK274" s="68"/>
      <c r="BL274" s="68"/>
      <c r="BM274" s="84"/>
      <c r="BN274" s="68"/>
      <c r="BO274" s="68"/>
      <c r="BP274" s="68"/>
      <c r="BQ274" s="68"/>
      <c r="BR274" s="68"/>
    </row>
    <row r="275" spans="1:70" x14ac:dyDescent="0.25">
      <c r="F275" s="4" t="s">
        <v>5</v>
      </c>
      <c r="G275" s="4" t="s">
        <v>362</v>
      </c>
      <c r="H275" s="92" t="s">
        <v>1337</v>
      </c>
      <c r="I275" s="126" t="s">
        <v>1675</v>
      </c>
      <c r="J275" s="126"/>
      <c r="K275" s="86" t="s">
        <v>2495</v>
      </c>
      <c r="L275" s="6"/>
      <c r="M275" s="6"/>
      <c r="N275" s="6"/>
      <c r="O275" s="86">
        <v>5</v>
      </c>
      <c r="P275" s="87">
        <f>SUM(R275:BM275)</f>
        <v>2</v>
      </c>
      <c r="Q275" s="84">
        <f>O275-P275</f>
        <v>3</v>
      </c>
      <c r="R275" s="86"/>
      <c r="S275" s="86"/>
      <c r="T275" s="110"/>
      <c r="U275" s="110"/>
      <c r="V275" s="110"/>
      <c r="W275" s="110"/>
      <c r="X275" s="86"/>
      <c r="Y275" s="86"/>
      <c r="Z275" s="86"/>
      <c r="AA275" s="86"/>
      <c r="AB275" s="86"/>
      <c r="AC275" s="86"/>
      <c r="AD275" s="86"/>
      <c r="AE275" s="86">
        <v>1</v>
      </c>
      <c r="AF275" s="86"/>
      <c r="AG275" s="86"/>
      <c r="AH275" s="86"/>
      <c r="AI275" s="86"/>
      <c r="AJ275" s="86"/>
      <c r="AK275" s="86"/>
      <c r="AL275" s="86"/>
      <c r="AM275" s="86"/>
      <c r="AN275" s="86"/>
      <c r="AO275" s="86"/>
      <c r="AP275" s="86"/>
      <c r="AQ275" s="86"/>
      <c r="AR275" s="86"/>
      <c r="AS275" s="86">
        <v>1</v>
      </c>
      <c r="AT275" s="86"/>
      <c r="AU275" s="86"/>
      <c r="AV275" s="86"/>
      <c r="AW275" s="86"/>
      <c r="AX275" s="86"/>
      <c r="AY275" s="86"/>
      <c r="AZ275" s="86"/>
      <c r="BA275" s="86"/>
      <c r="BB275" s="86"/>
      <c r="BC275" s="86"/>
      <c r="BD275" s="86"/>
      <c r="BE275" s="86"/>
      <c r="BF275" s="86"/>
      <c r="BG275" s="86"/>
      <c r="BH275" s="86"/>
      <c r="BI275" s="86"/>
      <c r="BJ275" s="86"/>
      <c r="BK275" s="86"/>
      <c r="BL275" s="86"/>
      <c r="BM275" s="87"/>
      <c r="BN275" s="68"/>
      <c r="BO275" s="68"/>
      <c r="BP275" s="68"/>
      <c r="BQ275" s="68"/>
      <c r="BR275" s="68"/>
    </row>
    <row r="276" spans="1:70" x14ac:dyDescent="0.25">
      <c r="F276" s="2" t="s">
        <v>5</v>
      </c>
      <c r="G276" s="2" t="s">
        <v>2503</v>
      </c>
      <c r="H276" s="2" t="s">
        <v>643</v>
      </c>
      <c r="I276" s="68"/>
      <c r="J276" s="68"/>
      <c r="K276" s="68" t="s">
        <v>7</v>
      </c>
      <c r="L276" s="3">
        <v>5000</v>
      </c>
      <c r="M276" s="3">
        <v>50</v>
      </c>
      <c r="N276" s="3">
        <v>250</v>
      </c>
      <c r="O276" s="108">
        <v>5</v>
      </c>
      <c r="P276" s="84"/>
      <c r="Q276" s="84"/>
      <c r="R276" s="68"/>
      <c r="S276" s="68"/>
      <c r="T276" s="108"/>
      <c r="U276" s="108"/>
      <c r="V276" s="108"/>
      <c r="W276" s="10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c r="AX276" s="68"/>
      <c r="AY276" s="68"/>
      <c r="AZ276" s="68"/>
      <c r="BA276" s="68"/>
      <c r="BB276" s="68"/>
      <c r="BC276" s="68"/>
      <c r="BD276" s="68"/>
      <c r="BE276" s="68"/>
      <c r="BF276" s="68"/>
      <c r="BG276" s="68"/>
      <c r="BH276" s="68"/>
      <c r="BI276" s="68"/>
      <c r="BJ276" s="68"/>
      <c r="BK276" s="68"/>
      <c r="BL276" s="68"/>
      <c r="BM276" s="84"/>
      <c r="BN276" s="68"/>
      <c r="BO276" s="68"/>
      <c r="BP276" s="68"/>
      <c r="BQ276" s="68"/>
      <c r="BR276" s="68"/>
    </row>
    <row r="277" spans="1:70" x14ac:dyDescent="0.25">
      <c r="F277" s="2" t="s">
        <v>5</v>
      </c>
      <c r="G277" s="2" t="s">
        <v>2503</v>
      </c>
      <c r="H277" s="2" t="s">
        <v>644</v>
      </c>
      <c r="I277" s="68"/>
      <c r="J277" s="68"/>
      <c r="K277" s="68" t="s">
        <v>7</v>
      </c>
      <c r="L277" s="3">
        <v>5000</v>
      </c>
      <c r="M277" s="3">
        <v>50</v>
      </c>
      <c r="N277" s="3">
        <v>250</v>
      </c>
      <c r="O277" s="108">
        <v>5</v>
      </c>
      <c r="P277" s="84"/>
      <c r="Q277" s="84"/>
      <c r="R277" s="68"/>
      <c r="S277" s="68"/>
      <c r="T277" s="108"/>
      <c r="U277" s="108"/>
      <c r="V277" s="108"/>
      <c r="W277" s="10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c r="AW277" s="68"/>
      <c r="AX277" s="68"/>
      <c r="AY277" s="68"/>
      <c r="AZ277" s="68"/>
      <c r="BA277" s="68"/>
      <c r="BB277" s="68"/>
      <c r="BC277" s="68"/>
      <c r="BD277" s="68"/>
      <c r="BE277" s="68"/>
      <c r="BF277" s="68"/>
      <c r="BG277" s="68"/>
      <c r="BH277" s="68"/>
      <c r="BI277" s="68"/>
      <c r="BJ277" s="68"/>
      <c r="BK277" s="68"/>
      <c r="BL277" s="68"/>
      <c r="BM277" s="84"/>
      <c r="BN277" s="68"/>
      <c r="BO277" s="68"/>
      <c r="BP277" s="68"/>
      <c r="BQ277" s="68"/>
      <c r="BR277" s="68"/>
    </row>
    <row r="278" spans="1:70" x14ac:dyDescent="0.25">
      <c r="F278" s="2" t="s">
        <v>5</v>
      </c>
      <c r="G278" s="2" t="s">
        <v>2503</v>
      </c>
      <c r="H278" s="2" t="s">
        <v>647</v>
      </c>
      <c r="I278" s="68"/>
      <c r="J278" s="68"/>
      <c r="K278" s="68" t="s">
        <v>10</v>
      </c>
      <c r="L278" s="3">
        <v>25000</v>
      </c>
      <c r="M278" s="3">
        <v>250</v>
      </c>
      <c r="N278" s="3">
        <v>1250</v>
      </c>
      <c r="O278" s="108">
        <v>7</v>
      </c>
      <c r="P278" s="84"/>
      <c r="Q278" s="84"/>
      <c r="R278" s="68"/>
      <c r="S278" s="68"/>
      <c r="T278" s="108"/>
      <c r="U278" s="108"/>
      <c r="V278" s="108"/>
      <c r="W278" s="10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c r="AW278" s="68"/>
      <c r="AX278" s="68"/>
      <c r="AY278" s="68"/>
      <c r="AZ278" s="68"/>
      <c r="BA278" s="68"/>
      <c r="BB278" s="68"/>
      <c r="BC278" s="68"/>
      <c r="BD278" s="68"/>
      <c r="BE278" s="68"/>
      <c r="BF278" s="68"/>
      <c r="BG278" s="68"/>
      <c r="BH278" s="68"/>
      <c r="BI278" s="68"/>
      <c r="BJ278" s="68"/>
      <c r="BK278" s="68"/>
      <c r="BL278" s="68"/>
      <c r="BM278" s="84"/>
      <c r="BN278" s="68"/>
      <c r="BO278" s="68"/>
      <c r="BP278" s="68"/>
      <c r="BQ278" s="68"/>
      <c r="BR278" s="68"/>
    </row>
    <row r="279" spans="1:70" x14ac:dyDescent="0.25">
      <c r="F279" s="2" t="s">
        <v>5</v>
      </c>
      <c r="G279" s="2" t="s">
        <v>2503</v>
      </c>
      <c r="H279" s="2" t="s">
        <v>645</v>
      </c>
      <c r="I279" s="68"/>
      <c r="J279" s="68"/>
      <c r="K279" s="68" t="s">
        <v>7</v>
      </c>
      <c r="L279" s="3">
        <v>5000</v>
      </c>
      <c r="M279" s="3">
        <v>50</v>
      </c>
      <c r="N279" s="3">
        <v>250</v>
      </c>
      <c r="O279" s="108">
        <v>5</v>
      </c>
      <c r="P279" s="84"/>
      <c r="Q279" s="84"/>
      <c r="R279" s="68"/>
      <c r="S279" s="68"/>
      <c r="T279" s="108"/>
      <c r="U279" s="108"/>
      <c r="V279" s="108"/>
      <c r="W279" s="10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c r="AW279" s="68"/>
      <c r="AX279" s="68"/>
      <c r="AY279" s="68"/>
      <c r="AZ279" s="68"/>
      <c r="BA279" s="68"/>
      <c r="BB279" s="68"/>
      <c r="BC279" s="68"/>
      <c r="BD279" s="68"/>
      <c r="BE279" s="68"/>
      <c r="BF279" s="68"/>
      <c r="BG279" s="68"/>
      <c r="BH279" s="68"/>
      <c r="BI279" s="68"/>
      <c r="BJ279" s="68"/>
      <c r="BK279" s="68"/>
      <c r="BL279" s="68"/>
      <c r="BM279" s="84"/>
      <c r="BN279" s="68"/>
      <c r="BO279" s="68"/>
      <c r="BP279" s="68"/>
      <c r="BQ279" s="68"/>
      <c r="BR279" s="68"/>
    </row>
    <row r="280" spans="1:70" x14ac:dyDescent="0.25">
      <c r="F280" s="2" t="s">
        <v>5</v>
      </c>
      <c r="G280" s="2" t="s">
        <v>2503</v>
      </c>
      <c r="H280" s="2" t="s">
        <v>648</v>
      </c>
      <c r="I280" s="68"/>
      <c r="J280" s="68"/>
      <c r="K280" s="68" t="s">
        <v>7</v>
      </c>
      <c r="L280" s="3">
        <v>5000</v>
      </c>
      <c r="M280" s="3">
        <v>50</v>
      </c>
      <c r="N280" s="3">
        <v>250</v>
      </c>
      <c r="O280" s="108">
        <v>5</v>
      </c>
      <c r="P280" s="84"/>
      <c r="Q280" s="84"/>
      <c r="R280" s="68"/>
      <c r="S280" s="68"/>
      <c r="T280" s="108"/>
      <c r="U280" s="108"/>
      <c r="V280" s="108"/>
      <c r="W280" s="10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c r="BA280" s="68"/>
      <c r="BB280" s="68"/>
      <c r="BC280" s="68"/>
      <c r="BD280" s="68"/>
      <c r="BE280" s="68"/>
      <c r="BF280" s="68"/>
      <c r="BG280" s="68"/>
      <c r="BH280" s="68"/>
      <c r="BI280" s="68"/>
      <c r="BJ280" s="68"/>
      <c r="BK280" s="68"/>
      <c r="BL280" s="68"/>
      <c r="BM280" s="84"/>
      <c r="BN280" s="68"/>
      <c r="BO280" s="68"/>
      <c r="BP280" s="68"/>
      <c r="BQ280" s="68"/>
      <c r="BR280" s="68"/>
    </row>
    <row r="281" spans="1:70" x14ac:dyDescent="0.25">
      <c r="F281" s="2" t="s">
        <v>5</v>
      </c>
      <c r="G281" s="2" t="s">
        <v>2503</v>
      </c>
      <c r="H281" s="2" t="s">
        <v>646</v>
      </c>
      <c r="I281" s="68"/>
      <c r="J281" s="68"/>
      <c r="K281" s="68" t="s">
        <v>7</v>
      </c>
      <c r="L281" s="3">
        <v>5000</v>
      </c>
      <c r="M281" s="3">
        <v>50</v>
      </c>
      <c r="N281" s="3">
        <v>250</v>
      </c>
      <c r="O281" s="108">
        <v>5</v>
      </c>
      <c r="P281" s="84"/>
      <c r="Q281" s="84"/>
      <c r="R281" s="68"/>
      <c r="S281" s="68"/>
      <c r="T281" s="108"/>
      <c r="U281" s="108"/>
      <c r="V281" s="108"/>
      <c r="W281" s="10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84"/>
      <c r="BN281" s="68"/>
      <c r="BO281" s="68"/>
      <c r="BP281" s="68"/>
      <c r="BQ281" s="68"/>
      <c r="BR281" s="68"/>
    </row>
    <row r="282" spans="1:70" s="215" customFormat="1" ht="18.75" x14ac:dyDescent="0.3">
      <c r="A282" s="213"/>
      <c r="B282" s="213"/>
      <c r="C282" s="213"/>
      <c r="D282" s="213"/>
      <c r="E282" s="213"/>
      <c r="F282" s="214" t="s">
        <v>2564</v>
      </c>
      <c r="I282" s="213"/>
      <c r="J282" s="213"/>
      <c r="K282" s="213"/>
      <c r="L282" s="216"/>
      <c r="M282" s="216"/>
      <c r="N282" s="216"/>
      <c r="O282" s="213"/>
      <c r="P282" s="217"/>
      <c r="Q282" s="217"/>
      <c r="R282" s="217"/>
      <c r="S282" s="213"/>
      <c r="T282" s="218"/>
      <c r="U282" s="218"/>
      <c r="V282" s="218"/>
      <c r="W282" s="218"/>
      <c r="X282" s="213"/>
      <c r="Y282" s="213"/>
      <c r="Z282" s="213"/>
      <c r="AA282" s="213"/>
      <c r="AB282" s="213"/>
      <c r="AC282" s="213"/>
      <c r="AD282" s="213"/>
      <c r="AE282" s="213"/>
      <c r="AF282" s="213"/>
      <c r="AG282" s="213"/>
      <c r="AH282" s="213"/>
      <c r="AI282" s="213"/>
      <c r="AJ282" s="213"/>
      <c r="AK282" s="213"/>
      <c r="AL282" s="213"/>
      <c r="AM282" s="213"/>
      <c r="AN282" s="213"/>
      <c r="AO282" s="213"/>
      <c r="AP282" s="213"/>
      <c r="AQ282" s="213"/>
      <c r="AR282" s="213"/>
      <c r="AS282" s="213"/>
      <c r="AT282" s="213"/>
      <c r="AU282" s="213"/>
      <c r="AV282" s="213"/>
      <c r="AW282" s="213"/>
      <c r="AX282" s="213"/>
      <c r="AY282" s="213"/>
      <c r="AZ282" s="213"/>
      <c r="BA282" s="213"/>
      <c r="BB282" s="213"/>
      <c r="BC282" s="213"/>
      <c r="BD282" s="213"/>
      <c r="BE282" s="213"/>
      <c r="BF282" s="213"/>
      <c r="BG282" s="213"/>
      <c r="BH282" s="213"/>
      <c r="BI282" s="213"/>
      <c r="BJ282" s="213"/>
      <c r="BK282" s="213"/>
      <c r="BL282" s="213"/>
      <c r="BM282" s="213"/>
      <c r="BN282" s="219"/>
      <c r="BO282" s="219"/>
      <c r="BP282" s="219"/>
      <c r="BQ282" s="219"/>
      <c r="BR282" s="219"/>
    </row>
    <row r="283" spans="1:70" x14ac:dyDescent="0.25">
      <c r="F283" s="2" t="s">
        <v>72</v>
      </c>
      <c r="G283" s="2" t="s">
        <v>2507</v>
      </c>
      <c r="H283" s="89" t="s">
        <v>2201</v>
      </c>
      <c r="I283" s="220"/>
      <c r="J283" s="127"/>
      <c r="K283" s="68" t="s">
        <v>7</v>
      </c>
      <c r="L283" s="3">
        <v>5000</v>
      </c>
      <c r="M283" s="3">
        <v>50</v>
      </c>
      <c r="N283" s="3">
        <v>250</v>
      </c>
      <c r="O283" s="108">
        <v>5</v>
      </c>
      <c r="P283" s="84">
        <f>SUM(R283:BM283)</f>
        <v>2</v>
      </c>
      <c r="Q283" s="84">
        <f>O283-P283</f>
        <v>3</v>
      </c>
      <c r="R283" s="68"/>
      <c r="S283" s="68"/>
      <c r="T283" s="108"/>
      <c r="U283" s="108"/>
      <c r="V283" s="108"/>
      <c r="W283" s="108"/>
      <c r="X283" s="68"/>
      <c r="Y283" s="68"/>
      <c r="Z283" s="68"/>
      <c r="AA283" s="68"/>
      <c r="AB283" s="68"/>
      <c r="AC283" s="68"/>
      <c r="AD283" s="68"/>
      <c r="AE283" s="68">
        <v>1</v>
      </c>
      <c r="AF283" s="68"/>
      <c r="AG283" s="68"/>
      <c r="AH283" s="68"/>
      <c r="AI283" s="68"/>
      <c r="AJ283" s="68"/>
      <c r="AK283" s="68"/>
      <c r="AL283" s="68"/>
      <c r="AM283" s="68"/>
      <c r="AN283" s="68"/>
      <c r="AO283" s="68"/>
      <c r="AP283" s="68"/>
      <c r="AQ283" s="68"/>
      <c r="AR283" s="68"/>
      <c r="AS283" s="68">
        <v>1</v>
      </c>
      <c r="AT283" s="68"/>
      <c r="AU283" s="68"/>
      <c r="AV283" s="68"/>
      <c r="AW283" s="68"/>
      <c r="AX283" s="68"/>
      <c r="AY283" s="68"/>
      <c r="AZ283" s="68"/>
      <c r="BA283" s="68"/>
      <c r="BB283" s="68"/>
      <c r="BC283" s="68"/>
      <c r="BD283" s="68"/>
      <c r="BE283" s="68"/>
      <c r="BF283" s="68"/>
      <c r="BG283" s="68"/>
      <c r="BH283" s="68"/>
      <c r="BI283" s="68"/>
      <c r="BJ283" s="68"/>
      <c r="BK283" s="68"/>
      <c r="BL283" s="68"/>
      <c r="BM283" s="84"/>
      <c r="BN283" s="68"/>
      <c r="BO283" s="68"/>
      <c r="BP283" s="68"/>
      <c r="BQ283" s="68"/>
      <c r="BR283" s="68"/>
    </row>
    <row r="284" spans="1:70" x14ac:dyDescent="0.25">
      <c r="F284" s="2" t="s">
        <v>2263</v>
      </c>
      <c r="G284" s="2" t="s">
        <v>519</v>
      </c>
      <c r="H284" s="89" t="s">
        <v>2547</v>
      </c>
      <c r="I284" s="68"/>
      <c r="J284" s="68"/>
      <c r="K284" s="68" t="s">
        <v>7</v>
      </c>
      <c r="L284" s="3">
        <v>5000</v>
      </c>
      <c r="M284" s="3">
        <v>50</v>
      </c>
      <c r="N284" s="3">
        <v>250</v>
      </c>
      <c r="O284" s="108">
        <v>5</v>
      </c>
      <c r="P284" s="84">
        <f t="shared" ref="P284:P295" si="12">SUM(R284:BM284)</f>
        <v>0</v>
      </c>
      <c r="Q284" s="84">
        <f t="shared" ref="Q284:Q295" si="13">O284-P284</f>
        <v>5</v>
      </c>
      <c r="R284" s="68"/>
      <c r="S284" s="68"/>
      <c r="T284" s="108"/>
      <c r="U284" s="108"/>
      <c r="V284" s="108"/>
      <c r="W284" s="10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c r="AW284" s="68"/>
      <c r="AX284" s="68"/>
      <c r="AY284" s="68"/>
      <c r="AZ284" s="68"/>
      <c r="BA284" s="68"/>
      <c r="BB284" s="68"/>
      <c r="BC284" s="68"/>
      <c r="BD284" s="68"/>
      <c r="BE284" s="68"/>
      <c r="BF284" s="68"/>
      <c r="BG284" s="68"/>
      <c r="BH284" s="68"/>
      <c r="BI284" s="68"/>
      <c r="BJ284" s="68"/>
      <c r="BK284" s="68"/>
      <c r="BL284" s="68"/>
      <c r="BM284" s="84"/>
      <c r="BN284" s="68"/>
      <c r="BO284" s="68"/>
      <c r="BP284" s="68"/>
      <c r="BQ284" s="68"/>
      <c r="BR284" s="68"/>
    </row>
    <row r="285" spans="1:70" x14ac:dyDescent="0.25">
      <c r="F285" s="2" t="s">
        <v>639</v>
      </c>
      <c r="G285" s="2" t="s">
        <v>2264</v>
      </c>
      <c r="H285" s="2" t="s">
        <v>2550</v>
      </c>
      <c r="I285" s="68"/>
      <c r="J285" s="68"/>
      <c r="K285" s="68" t="s">
        <v>7</v>
      </c>
      <c r="L285" s="3">
        <v>5000</v>
      </c>
      <c r="M285" s="3">
        <v>50</v>
      </c>
      <c r="N285" s="3">
        <v>250</v>
      </c>
      <c r="O285" s="108">
        <v>5</v>
      </c>
      <c r="P285" s="84">
        <f t="shared" si="12"/>
        <v>0</v>
      </c>
      <c r="Q285" s="84">
        <f t="shared" si="13"/>
        <v>5</v>
      </c>
      <c r="R285" s="68"/>
      <c r="S285" s="68"/>
      <c r="T285" s="108"/>
      <c r="U285" s="108"/>
      <c r="V285" s="108"/>
      <c r="W285" s="108"/>
      <c r="X285" s="68"/>
      <c r="Y285" s="68"/>
      <c r="Z285" s="68"/>
      <c r="AA285" s="68"/>
      <c r="AB285" s="68"/>
      <c r="AC285" s="68"/>
      <c r="AD285" s="68"/>
      <c r="AE285" s="68"/>
      <c r="AF285" s="68"/>
      <c r="AG285" s="68"/>
      <c r="AH285" s="68"/>
      <c r="AI285" s="68"/>
      <c r="AJ285" s="68"/>
      <c r="AK285" s="68"/>
      <c r="AL285" s="68"/>
      <c r="AM285" s="68"/>
      <c r="AN285" s="68"/>
      <c r="AO285" s="68"/>
      <c r="AP285" s="68"/>
      <c r="AQ285" s="68"/>
      <c r="AR285" s="68"/>
      <c r="AS285" s="68"/>
      <c r="AT285" s="68"/>
      <c r="AU285" s="68"/>
      <c r="AV285" s="68"/>
      <c r="AW285" s="68"/>
      <c r="AX285" s="68"/>
      <c r="AY285" s="68"/>
      <c r="AZ285" s="68"/>
      <c r="BA285" s="68"/>
      <c r="BB285" s="68"/>
      <c r="BC285" s="68"/>
      <c r="BD285" s="68"/>
      <c r="BE285" s="68"/>
      <c r="BF285" s="68"/>
      <c r="BG285" s="68"/>
      <c r="BH285" s="68"/>
      <c r="BI285" s="68"/>
      <c r="BJ285" s="68"/>
      <c r="BK285" s="68"/>
      <c r="BL285" s="68"/>
      <c r="BM285" s="84"/>
      <c r="BN285" s="68"/>
      <c r="BO285" s="68"/>
      <c r="BP285" s="68"/>
      <c r="BQ285" s="68"/>
      <c r="BR285" s="68"/>
    </row>
    <row r="286" spans="1:70" x14ac:dyDescent="0.25">
      <c r="F286" s="2" t="s">
        <v>2561</v>
      </c>
      <c r="G286" s="2" t="s">
        <v>1556</v>
      </c>
      <c r="H286" s="2" t="s">
        <v>2549</v>
      </c>
      <c r="I286" s="68"/>
      <c r="J286" s="68"/>
      <c r="K286" s="68" t="s">
        <v>7</v>
      </c>
      <c r="L286" s="3">
        <v>5000</v>
      </c>
      <c r="M286" s="3">
        <v>50</v>
      </c>
      <c r="N286" s="3">
        <v>250</v>
      </c>
      <c r="O286" s="108">
        <v>5</v>
      </c>
      <c r="P286" s="84">
        <f t="shared" si="12"/>
        <v>0</v>
      </c>
      <c r="Q286" s="84">
        <f t="shared" si="13"/>
        <v>5</v>
      </c>
      <c r="R286" s="68"/>
      <c r="S286" s="68"/>
      <c r="T286" s="108"/>
      <c r="U286" s="108"/>
      <c r="V286" s="108"/>
      <c r="W286" s="10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c r="AW286" s="68"/>
      <c r="AX286" s="68"/>
      <c r="AY286" s="68"/>
      <c r="AZ286" s="68"/>
      <c r="BA286" s="68"/>
      <c r="BB286" s="68"/>
      <c r="BC286" s="68"/>
      <c r="BD286" s="68"/>
      <c r="BE286" s="68"/>
      <c r="BF286" s="68"/>
      <c r="BG286" s="68"/>
      <c r="BH286" s="68"/>
      <c r="BI286" s="68"/>
      <c r="BJ286" s="68"/>
      <c r="BK286" s="68"/>
      <c r="BL286" s="68"/>
      <c r="BM286" s="84"/>
      <c r="BN286" s="68"/>
      <c r="BO286" s="68"/>
      <c r="BP286" s="68"/>
      <c r="BQ286" s="68"/>
      <c r="BR286" s="68"/>
    </row>
    <row r="287" spans="1:70" x14ac:dyDescent="0.25">
      <c r="F287" s="2" t="s">
        <v>2196</v>
      </c>
      <c r="G287" s="2" t="s">
        <v>1497</v>
      </c>
      <c r="H287" s="2" t="s">
        <v>2554</v>
      </c>
      <c r="I287" s="68"/>
      <c r="J287" s="68"/>
      <c r="K287" s="68" t="s">
        <v>7</v>
      </c>
      <c r="L287" s="3">
        <v>5000</v>
      </c>
      <c r="M287" s="3">
        <v>50</v>
      </c>
      <c r="N287" s="3">
        <v>250</v>
      </c>
      <c r="O287" s="108">
        <v>5</v>
      </c>
      <c r="P287" s="84">
        <f t="shared" si="12"/>
        <v>0</v>
      </c>
      <c r="Q287" s="84">
        <f t="shared" si="13"/>
        <v>5</v>
      </c>
      <c r="R287" s="68"/>
      <c r="S287" s="68"/>
      <c r="T287" s="108"/>
      <c r="U287" s="108"/>
      <c r="V287" s="108"/>
      <c r="W287" s="10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c r="AW287" s="68"/>
      <c r="AX287" s="68"/>
      <c r="AY287" s="68"/>
      <c r="AZ287" s="68"/>
      <c r="BA287" s="68"/>
      <c r="BB287" s="68"/>
      <c r="BC287" s="68"/>
      <c r="BD287" s="68"/>
      <c r="BE287" s="68"/>
      <c r="BF287" s="68"/>
      <c r="BG287" s="68"/>
      <c r="BH287" s="68"/>
      <c r="BI287" s="68"/>
      <c r="BJ287" s="68"/>
      <c r="BK287" s="68"/>
      <c r="BL287" s="68"/>
      <c r="BM287" s="84"/>
      <c r="BN287" s="68"/>
      <c r="BO287" s="68"/>
      <c r="BP287" s="68"/>
      <c r="BQ287" s="68"/>
      <c r="BR287" s="68"/>
    </row>
    <row r="288" spans="1:70" x14ac:dyDescent="0.25">
      <c r="F288" s="2" t="s">
        <v>2196</v>
      </c>
      <c r="G288" s="2" t="s">
        <v>1527</v>
      </c>
      <c r="H288" s="2" t="s">
        <v>2557</v>
      </c>
      <c r="I288" s="68"/>
      <c r="J288" s="68"/>
      <c r="K288" s="68" t="s">
        <v>7</v>
      </c>
      <c r="L288" s="3">
        <v>5000</v>
      </c>
      <c r="M288" s="3">
        <v>50</v>
      </c>
      <c r="N288" s="3">
        <v>250</v>
      </c>
      <c r="O288" s="108">
        <v>5</v>
      </c>
      <c r="P288" s="84">
        <f t="shared" si="12"/>
        <v>0</v>
      </c>
      <c r="Q288" s="84">
        <f t="shared" si="13"/>
        <v>5</v>
      </c>
      <c r="R288" s="68"/>
      <c r="S288" s="68"/>
      <c r="T288" s="108"/>
      <c r="U288" s="108"/>
      <c r="V288" s="108"/>
      <c r="W288" s="10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c r="AX288" s="68"/>
      <c r="AY288" s="68"/>
      <c r="AZ288" s="68"/>
      <c r="BA288" s="68"/>
      <c r="BB288" s="68"/>
      <c r="BC288" s="68"/>
      <c r="BD288" s="68"/>
      <c r="BE288" s="68"/>
      <c r="BF288" s="68"/>
      <c r="BG288" s="68"/>
      <c r="BH288" s="68"/>
      <c r="BI288" s="68"/>
      <c r="BJ288" s="68"/>
      <c r="BK288" s="68"/>
      <c r="BL288" s="68"/>
      <c r="BM288" s="84"/>
      <c r="BN288" s="68"/>
      <c r="BO288" s="68"/>
      <c r="BP288" s="68"/>
      <c r="BQ288" s="68"/>
      <c r="BR288" s="68"/>
    </row>
    <row r="289" spans="1:70" x14ac:dyDescent="0.25">
      <c r="F289" s="2" t="s">
        <v>568</v>
      </c>
      <c r="G289" s="2" t="s">
        <v>2560</v>
      </c>
      <c r="H289" s="2" t="s">
        <v>2555</v>
      </c>
      <c r="I289" s="68"/>
      <c r="J289" s="68"/>
      <c r="K289" s="68" t="s">
        <v>7</v>
      </c>
      <c r="L289" s="3">
        <v>5000</v>
      </c>
      <c r="M289" s="3">
        <v>50</v>
      </c>
      <c r="N289" s="3">
        <v>250</v>
      </c>
      <c r="O289" s="108">
        <v>5</v>
      </c>
      <c r="P289" s="84">
        <f t="shared" si="12"/>
        <v>0</v>
      </c>
      <c r="Q289" s="84">
        <f t="shared" si="13"/>
        <v>5</v>
      </c>
      <c r="R289" s="68"/>
      <c r="S289" s="68"/>
      <c r="T289" s="108"/>
      <c r="U289" s="108"/>
      <c r="V289" s="108"/>
      <c r="W289" s="10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8"/>
      <c r="AZ289" s="68"/>
      <c r="BA289" s="68"/>
      <c r="BB289" s="68"/>
      <c r="BC289" s="68"/>
      <c r="BD289" s="68"/>
      <c r="BE289" s="68"/>
      <c r="BF289" s="68"/>
      <c r="BG289" s="68"/>
      <c r="BH289" s="68"/>
      <c r="BI289" s="68"/>
      <c r="BJ289" s="68"/>
      <c r="BK289" s="68"/>
      <c r="BL289" s="68"/>
      <c r="BM289" s="84"/>
      <c r="BN289" s="68"/>
      <c r="BO289" s="68"/>
      <c r="BP289" s="68"/>
      <c r="BQ289" s="68"/>
      <c r="BR289" s="68"/>
    </row>
    <row r="290" spans="1:70" x14ac:dyDescent="0.25">
      <c r="F290" s="2" t="s">
        <v>2561</v>
      </c>
      <c r="G290" s="2" t="s">
        <v>71</v>
      </c>
      <c r="H290" s="2" t="s">
        <v>2558</v>
      </c>
      <c r="I290" s="68"/>
      <c r="J290" s="68"/>
      <c r="K290" s="68" t="s">
        <v>7</v>
      </c>
      <c r="L290" s="3">
        <v>5000</v>
      </c>
      <c r="M290" s="3">
        <v>50</v>
      </c>
      <c r="N290" s="3">
        <v>250</v>
      </c>
      <c r="O290" s="108">
        <v>5</v>
      </c>
      <c r="P290" s="84">
        <f t="shared" si="12"/>
        <v>0</v>
      </c>
      <c r="Q290" s="84">
        <f t="shared" si="13"/>
        <v>5</v>
      </c>
      <c r="R290" s="68"/>
      <c r="S290" s="68"/>
      <c r="T290" s="108"/>
      <c r="U290" s="108"/>
      <c r="V290" s="108"/>
      <c r="W290" s="108"/>
      <c r="X290" s="68"/>
      <c r="Y290" s="68"/>
      <c r="Z290" s="68"/>
      <c r="AA290" s="68"/>
      <c r="AB290" s="68"/>
      <c r="AC290" s="68"/>
      <c r="AD290" s="68"/>
      <c r="AE290" s="68"/>
      <c r="AF290" s="68"/>
      <c r="AG290" s="68"/>
      <c r="AH290" s="68"/>
      <c r="AI290" s="68"/>
      <c r="AJ290" s="68"/>
      <c r="AK290" s="68"/>
      <c r="AL290" s="68"/>
      <c r="AM290" s="68"/>
      <c r="AN290" s="68"/>
      <c r="AO290" s="68"/>
      <c r="AP290" s="68"/>
      <c r="AQ290" s="68"/>
      <c r="AR290" s="68"/>
      <c r="AS290" s="68"/>
      <c r="AT290" s="68"/>
      <c r="AU290" s="68"/>
      <c r="AV290" s="68"/>
      <c r="AW290" s="68"/>
      <c r="AX290" s="68"/>
      <c r="AY290" s="68"/>
      <c r="AZ290" s="68"/>
      <c r="BA290" s="68"/>
      <c r="BB290" s="68"/>
      <c r="BC290" s="68"/>
      <c r="BD290" s="68"/>
      <c r="BE290" s="68"/>
      <c r="BF290" s="68"/>
      <c r="BG290" s="68"/>
      <c r="BH290" s="68"/>
      <c r="BI290" s="68"/>
      <c r="BJ290" s="68"/>
      <c r="BK290" s="68"/>
      <c r="BL290" s="68"/>
      <c r="BM290" s="84"/>
      <c r="BN290" s="68"/>
      <c r="BO290" s="68"/>
      <c r="BP290" s="68"/>
      <c r="BQ290" s="68"/>
      <c r="BR290" s="68"/>
    </row>
    <row r="291" spans="1:70" x14ac:dyDescent="0.25">
      <c r="F291" s="2" t="s">
        <v>2562</v>
      </c>
      <c r="G291" s="2" t="s">
        <v>2559</v>
      </c>
      <c r="H291" s="2" t="s">
        <v>2548</v>
      </c>
      <c r="I291" s="68"/>
      <c r="J291" s="68"/>
      <c r="K291" s="68" t="s">
        <v>7</v>
      </c>
      <c r="L291" s="3">
        <v>5000</v>
      </c>
      <c r="M291" s="3">
        <v>50</v>
      </c>
      <c r="N291" s="3">
        <v>250</v>
      </c>
      <c r="O291" s="108">
        <v>5</v>
      </c>
      <c r="P291" s="84">
        <f t="shared" si="12"/>
        <v>0</v>
      </c>
      <c r="Q291" s="84">
        <f t="shared" si="13"/>
        <v>5</v>
      </c>
      <c r="R291" s="68"/>
      <c r="S291" s="68"/>
      <c r="T291" s="108"/>
      <c r="U291" s="108"/>
      <c r="V291" s="108"/>
      <c r="W291" s="108"/>
      <c r="X291" s="68"/>
      <c r="Y291" s="68"/>
      <c r="Z291" s="68"/>
      <c r="AA291" s="68"/>
      <c r="AB291" s="68"/>
      <c r="AC291" s="68"/>
      <c r="AD291" s="68"/>
      <c r="AE291" s="68"/>
      <c r="AF291" s="68"/>
      <c r="AG291" s="68"/>
      <c r="AH291" s="68"/>
      <c r="AI291" s="68"/>
      <c r="AJ291" s="68"/>
      <c r="AK291" s="68"/>
      <c r="AL291" s="68"/>
      <c r="AM291" s="68"/>
      <c r="AN291" s="68"/>
      <c r="AO291" s="68"/>
      <c r="AP291" s="68"/>
      <c r="AQ291" s="68"/>
      <c r="AR291" s="68"/>
      <c r="AS291" s="68"/>
      <c r="AT291" s="68"/>
      <c r="AU291" s="68"/>
      <c r="AV291" s="68"/>
      <c r="AW291" s="68"/>
      <c r="AX291" s="68"/>
      <c r="AY291" s="68"/>
      <c r="AZ291" s="68"/>
      <c r="BA291" s="68"/>
      <c r="BB291" s="68"/>
      <c r="BC291" s="68"/>
      <c r="BD291" s="68"/>
      <c r="BE291" s="68"/>
      <c r="BF291" s="68"/>
      <c r="BG291" s="68"/>
      <c r="BH291" s="68"/>
      <c r="BI291" s="68"/>
      <c r="BJ291" s="68"/>
      <c r="BK291" s="68"/>
      <c r="BL291" s="68"/>
      <c r="BM291" s="84"/>
      <c r="BN291" s="68"/>
      <c r="BO291" s="68"/>
      <c r="BP291" s="68"/>
      <c r="BQ291" s="68"/>
      <c r="BR291" s="68"/>
    </row>
    <row r="292" spans="1:70" x14ac:dyDescent="0.25">
      <c r="F292" s="2" t="s">
        <v>128</v>
      </c>
      <c r="G292" s="2" t="s">
        <v>2265</v>
      </c>
      <c r="H292" s="2" t="s">
        <v>2551</v>
      </c>
      <c r="I292" s="68"/>
      <c r="J292" s="68"/>
      <c r="K292" s="68" t="s">
        <v>7</v>
      </c>
      <c r="L292" s="3">
        <v>5000</v>
      </c>
      <c r="M292" s="3">
        <v>50</v>
      </c>
      <c r="N292" s="3">
        <v>250</v>
      </c>
      <c r="O292" s="108">
        <v>5</v>
      </c>
      <c r="P292" s="84">
        <f t="shared" si="12"/>
        <v>0</v>
      </c>
      <c r="Q292" s="84">
        <f t="shared" si="13"/>
        <v>5</v>
      </c>
      <c r="R292" s="68"/>
      <c r="S292" s="68"/>
      <c r="T292" s="108"/>
      <c r="U292" s="108"/>
      <c r="V292" s="108"/>
      <c r="W292" s="10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c r="AW292" s="68"/>
      <c r="AX292" s="68"/>
      <c r="AY292" s="68"/>
      <c r="AZ292" s="68"/>
      <c r="BA292" s="68"/>
      <c r="BB292" s="68"/>
      <c r="BC292" s="68"/>
      <c r="BD292" s="68"/>
      <c r="BE292" s="68"/>
      <c r="BF292" s="68"/>
      <c r="BG292" s="68"/>
      <c r="BH292" s="68"/>
      <c r="BI292" s="68"/>
      <c r="BJ292" s="68"/>
      <c r="BK292" s="68"/>
      <c r="BL292" s="68"/>
      <c r="BM292" s="84"/>
      <c r="BN292" s="68"/>
      <c r="BO292" s="68"/>
      <c r="BP292" s="68"/>
      <c r="BQ292" s="68"/>
      <c r="BR292" s="68"/>
    </row>
    <row r="293" spans="1:70" x14ac:dyDescent="0.25">
      <c r="F293" s="2" t="s">
        <v>128</v>
      </c>
      <c r="G293" s="2" t="s">
        <v>1635</v>
      </c>
      <c r="H293" s="2" t="s">
        <v>2552</v>
      </c>
      <c r="I293" s="68"/>
      <c r="J293" s="68"/>
      <c r="K293" s="68" t="s">
        <v>7</v>
      </c>
      <c r="L293" s="3">
        <v>5000</v>
      </c>
      <c r="M293" s="3">
        <v>50</v>
      </c>
      <c r="N293" s="3">
        <v>250</v>
      </c>
      <c r="O293" s="108">
        <v>5</v>
      </c>
      <c r="P293" s="84">
        <f t="shared" si="12"/>
        <v>0</v>
      </c>
      <c r="Q293" s="84">
        <f t="shared" si="13"/>
        <v>5</v>
      </c>
      <c r="R293" s="68"/>
      <c r="S293" s="68"/>
      <c r="T293" s="108"/>
      <c r="U293" s="108"/>
      <c r="V293" s="108"/>
      <c r="W293" s="10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c r="AW293" s="68"/>
      <c r="AX293" s="68"/>
      <c r="AY293" s="68"/>
      <c r="AZ293" s="68"/>
      <c r="BA293" s="68"/>
      <c r="BB293" s="68"/>
      <c r="BC293" s="68"/>
      <c r="BD293" s="68"/>
      <c r="BE293" s="68"/>
      <c r="BF293" s="68"/>
      <c r="BG293" s="68"/>
      <c r="BH293" s="68"/>
      <c r="BI293" s="68"/>
      <c r="BJ293" s="68"/>
      <c r="BK293" s="68"/>
      <c r="BL293" s="68"/>
      <c r="BM293" s="84"/>
      <c r="BN293" s="68"/>
      <c r="BO293" s="68"/>
      <c r="BP293" s="68"/>
      <c r="BQ293" s="68"/>
      <c r="BR293" s="68"/>
    </row>
    <row r="294" spans="1:70" x14ac:dyDescent="0.25">
      <c r="F294" s="2" t="s">
        <v>2266</v>
      </c>
      <c r="G294" s="2" t="s">
        <v>1289</v>
      </c>
      <c r="H294" s="2" t="s">
        <v>2553</v>
      </c>
      <c r="I294" s="68"/>
      <c r="J294" s="68"/>
      <c r="K294" s="68" t="s">
        <v>7</v>
      </c>
      <c r="L294" s="3">
        <v>5000</v>
      </c>
      <c r="M294" s="3">
        <v>50</v>
      </c>
      <c r="N294" s="3">
        <v>250</v>
      </c>
      <c r="O294" s="108">
        <v>5</v>
      </c>
      <c r="P294" s="84">
        <f t="shared" si="12"/>
        <v>0</v>
      </c>
      <c r="Q294" s="84">
        <f t="shared" si="13"/>
        <v>5</v>
      </c>
      <c r="R294" s="68"/>
      <c r="S294" s="68"/>
      <c r="T294" s="108"/>
      <c r="U294" s="108"/>
      <c r="V294" s="108"/>
      <c r="W294" s="10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c r="AT294" s="68"/>
      <c r="AU294" s="68"/>
      <c r="AV294" s="68"/>
      <c r="AW294" s="68"/>
      <c r="AX294" s="68"/>
      <c r="AY294" s="68"/>
      <c r="AZ294" s="68"/>
      <c r="BA294" s="68"/>
      <c r="BB294" s="68"/>
      <c r="BC294" s="68"/>
      <c r="BD294" s="68"/>
      <c r="BE294" s="68"/>
      <c r="BF294" s="68"/>
      <c r="BG294" s="68"/>
      <c r="BH294" s="68"/>
      <c r="BI294" s="68"/>
      <c r="BJ294" s="68"/>
      <c r="BK294" s="68"/>
      <c r="BL294" s="68"/>
      <c r="BM294" s="84"/>
      <c r="BN294" s="68"/>
      <c r="BO294" s="68"/>
      <c r="BP294" s="68"/>
      <c r="BQ294" s="68"/>
      <c r="BR294" s="68"/>
    </row>
    <row r="295" spans="1:70" x14ac:dyDescent="0.25">
      <c r="F295" s="2" t="s">
        <v>5</v>
      </c>
      <c r="G295" s="2" t="s">
        <v>1231</v>
      </c>
      <c r="H295" s="2" t="s">
        <v>2556</v>
      </c>
      <c r="I295" s="68"/>
      <c r="J295" s="68"/>
      <c r="K295" s="68" t="s">
        <v>7</v>
      </c>
      <c r="L295" s="3">
        <v>5000</v>
      </c>
      <c r="M295" s="3">
        <v>50</v>
      </c>
      <c r="N295" s="3">
        <v>250</v>
      </c>
      <c r="O295" s="108">
        <v>5</v>
      </c>
      <c r="P295" s="84">
        <f t="shared" si="12"/>
        <v>0</v>
      </c>
      <c r="Q295" s="84">
        <f t="shared" si="13"/>
        <v>5</v>
      </c>
      <c r="R295" s="68"/>
      <c r="S295" s="68"/>
      <c r="T295" s="108"/>
      <c r="U295" s="108"/>
      <c r="V295" s="108"/>
      <c r="W295" s="10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c r="AW295" s="68"/>
      <c r="AX295" s="68"/>
      <c r="AY295" s="68"/>
      <c r="AZ295" s="68"/>
      <c r="BA295" s="68"/>
      <c r="BB295" s="68"/>
      <c r="BC295" s="68"/>
      <c r="BD295" s="68"/>
      <c r="BE295" s="68"/>
      <c r="BF295" s="68"/>
      <c r="BG295" s="68"/>
      <c r="BH295" s="68"/>
      <c r="BI295" s="68"/>
      <c r="BJ295" s="68"/>
      <c r="BK295" s="68"/>
      <c r="BL295" s="68"/>
      <c r="BM295" s="84"/>
      <c r="BN295" s="68"/>
      <c r="BO295" s="68"/>
      <c r="BP295" s="68"/>
      <c r="BQ295" s="68"/>
      <c r="BR295" s="68"/>
    </row>
    <row r="296" spans="1:70" x14ac:dyDescent="0.25">
      <c r="F296" s="2"/>
      <c r="G296" s="2"/>
      <c r="H296" s="2"/>
      <c r="I296" s="68"/>
      <c r="J296" s="68"/>
      <c r="K296" s="68"/>
      <c r="L296" s="3"/>
      <c r="M296" s="3"/>
      <c r="N296" s="3"/>
      <c r="O296" s="108"/>
      <c r="P296" s="84"/>
      <c r="Q296" s="84"/>
      <c r="R296" s="84"/>
      <c r="S296" s="67"/>
      <c r="T296" s="106"/>
      <c r="U296" s="106"/>
      <c r="V296" s="106"/>
      <c r="W296" s="106"/>
      <c r="X296" s="67"/>
      <c r="Y296" s="67"/>
      <c r="Z296" s="67"/>
      <c r="AA296" s="67"/>
      <c r="AB296" s="67"/>
      <c r="AC296" s="67"/>
      <c r="AD296" s="67"/>
      <c r="AE296" s="67"/>
      <c r="AF296" s="67"/>
      <c r="AG296" s="67"/>
      <c r="AH296" s="67"/>
      <c r="AI296" s="67"/>
      <c r="AJ296" s="67"/>
      <c r="AK296" s="67"/>
      <c r="AL296" s="67"/>
      <c r="AM296" s="67"/>
      <c r="AN296" s="67"/>
      <c r="AO296" s="67"/>
      <c r="AP296" s="67"/>
      <c r="AQ296" s="67"/>
      <c r="AR296" s="67"/>
      <c r="AS296" s="67"/>
      <c r="AT296" s="67"/>
      <c r="AU296" s="67"/>
      <c r="AV296" s="67"/>
      <c r="AW296" s="67"/>
      <c r="AX296" s="67"/>
      <c r="AY296" s="67"/>
      <c r="AZ296" s="67"/>
      <c r="BA296" s="67"/>
      <c r="BB296" s="67"/>
      <c r="BC296" s="67"/>
      <c r="BD296" s="67"/>
      <c r="BE296" s="67"/>
      <c r="BF296" s="67"/>
      <c r="BG296" s="67"/>
      <c r="BH296" s="67"/>
      <c r="BI296" s="67"/>
      <c r="BJ296" s="67"/>
      <c r="BK296" s="67"/>
      <c r="BL296" s="67"/>
      <c r="BM296" s="67"/>
      <c r="BN296" s="68"/>
      <c r="BO296" s="68"/>
      <c r="BP296" s="68"/>
      <c r="BQ296" s="68"/>
      <c r="BR296" s="68"/>
    </row>
    <row r="297" spans="1:70" x14ac:dyDescent="0.25">
      <c r="H297" t="s">
        <v>585</v>
      </c>
      <c r="L297" s="7">
        <f>SUM(L192:L236)</f>
        <v>450000</v>
      </c>
      <c r="M297" s="7">
        <f>SUM(M192:M236)</f>
        <v>4500</v>
      </c>
      <c r="N297" s="7">
        <f>SUM(N192:N236)</f>
        <v>22500</v>
      </c>
      <c r="O297" s="67"/>
      <c r="P297" s="84"/>
      <c r="Q297" s="84"/>
      <c r="R297" s="84"/>
      <c r="S297" s="67"/>
      <c r="T297" s="106"/>
      <c r="U297" s="106"/>
      <c r="V297" s="106"/>
      <c r="W297" s="106"/>
      <c r="X297" s="67"/>
      <c r="Y297" s="67"/>
      <c r="Z297" s="67"/>
      <c r="AA297" s="67"/>
      <c r="AB297" s="67"/>
      <c r="AC297" s="67"/>
      <c r="AD297" s="67"/>
      <c r="AE297" s="67"/>
      <c r="AF297" s="67"/>
      <c r="AG297" s="67"/>
      <c r="AH297" s="67"/>
      <c r="AI297" s="67"/>
      <c r="AJ297" s="67"/>
      <c r="AK297" s="67"/>
      <c r="AL297" s="67"/>
      <c r="AM297" s="67"/>
      <c r="AN297" s="67"/>
      <c r="AO297" s="67"/>
      <c r="AP297" s="67"/>
      <c r="AQ297" s="67"/>
      <c r="AR297" s="67"/>
      <c r="AS297" s="67"/>
      <c r="AT297" s="67"/>
      <c r="AU297" s="67"/>
      <c r="AV297" s="67"/>
      <c r="AW297" s="67"/>
      <c r="AX297" s="67"/>
      <c r="AY297" s="67"/>
      <c r="AZ297" s="67"/>
      <c r="BA297" s="67"/>
      <c r="BB297" s="67"/>
      <c r="BC297" s="67"/>
      <c r="BD297" s="67"/>
      <c r="BE297" s="67"/>
      <c r="BF297" s="67"/>
      <c r="BG297" s="67"/>
      <c r="BH297" s="67"/>
      <c r="BI297" s="67"/>
      <c r="BJ297" s="67"/>
      <c r="BK297" s="67"/>
      <c r="BL297" s="67"/>
      <c r="BM297" s="67"/>
      <c r="BN297" s="68"/>
      <c r="BO297" s="68"/>
      <c r="BP297" s="68"/>
      <c r="BQ297" s="68"/>
      <c r="BR297" s="68"/>
    </row>
    <row r="298" spans="1:70" x14ac:dyDescent="0.25">
      <c r="O298" s="67"/>
      <c r="P298" s="84"/>
      <c r="Q298" s="84">
        <f>O298-P298</f>
        <v>0</v>
      </c>
      <c r="R298" s="87"/>
      <c r="S298" s="125"/>
      <c r="T298" s="106"/>
      <c r="U298" s="106"/>
      <c r="V298" s="106"/>
      <c r="W298" s="106"/>
      <c r="X298" s="67"/>
      <c r="Y298" s="67"/>
      <c r="Z298" s="67"/>
      <c r="AA298" s="67"/>
      <c r="AB298" s="67"/>
      <c r="AC298" s="67"/>
      <c r="AD298" s="67"/>
      <c r="AE298" s="67"/>
      <c r="AF298" s="67"/>
      <c r="AG298" s="67"/>
      <c r="AH298" s="67"/>
      <c r="AI298" s="67"/>
      <c r="AJ298" s="67"/>
      <c r="AK298" s="67"/>
      <c r="AL298" s="67"/>
      <c r="AM298" s="67"/>
      <c r="AN298" s="67"/>
      <c r="AO298" s="67"/>
      <c r="AP298" s="67"/>
      <c r="AQ298" s="67"/>
      <c r="AR298" s="67"/>
      <c r="AS298" s="67"/>
      <c r="AT298" s="67"/>
      <c r="AU298" s="67"/>
      <c r="AV298" s="67"/>
      <c r="AW298" s="67"/>
      <c r="AX298" s="67"/>
      <c r="AY298" s="67"/>
      <c r="AZ298" s="67"/>
      <c r="BA298" s="67"/>
      <c r="BB298" s="67"/>
      <c r="BC298" s="67"/>
      <c r="BD298" s="67"/>
      <c r="BE298" s="67"/>
      <c r="BF298" s="67"/>
      <c r="BG298" s="67"/>
      <c r="BH298" s="67"/>
      <c r="BI298" s="67"/>
      <c r="BJ298" s="67"/>
      <c r="BK298" s="67"/>
      <c r="BL298" s="67"/>
      <c r="BM298" s="67"/>
      <c r="BN298" s="68"/>
      <c r="BO298" s="68"/>
      <c r="BP298" s="68"/>
      <c r="BQ298" s="68"/>
      <c r="BR298" s="68"/>
    </row>
    <row r="299" spans="1:70" s="144" customFormat="1" ht="18.75" x14ac:dyDescent="0.3">
      <c r="A299" s="142"/>
      <c r="B299" s="142"/>
      <c r="C299" s="142"/>
      <c r="D299" s="142"/>
      <c r="E299" s="142"/>
      <c r="F299" s="143" t="s">
        <v>329</v>
      </c>
      <c r="I299" s="142"/>
      <c r="J299" s="142"/>
      <c r="K299" s="142"/>
      <c r="L299" s="145"/>
      <c r="M299" s="145"/>
      <c r="N299" s="145"/>
      <c r="O299" s="142"/>
      <c r="P299" s="146"/>
      <c r="Q299" s="146">
        <f>O299-P299</f>
        <v>0</v>
      </c>
      <c r="R299" s="146"/>
      <c r="S299" s="142"/>
      <c r="T299" s="147"/>
      <c r="U299" s="147"/>
      <c r="V299" s="147"/>
      <c r="W299" s="147"/>
      <c r="X299" s="142"/>
      <c r="Y299" s="142"/>
      <c r="Z299" s="14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211"/>
      <c r="BO299" s="211"/>
      <c r="BP299" s="211"/>
      <c r="BQ299" s="211"/>
      <c r="BR299" s="211"/>
    </row>
    <row r="300" spans="1:70" s="96" customFormat="1" x14ac:dyDescent="0.25">
      <c r="A300" s="97"/>
      <c r="B300" s="97"/>
      <c r="C300" s="97"/>
      <c r="D300" s="97"/>
      <c r="E300" s="97"/>
      <c r="F300" s="121" t="s">
        <v>72</v>
      </c>
      <c r="G300" s="121" t="s">
        <v>333</v>
      </c>
      <c r="H300" s="121" t="s">
        <v>386</v>
      </c>
      <c r="I300" s="88" t="s">
        <v>489</v>
      </c>
      <c r="J300" s="88"/>
      <c r="K300" s="88" t="s">
        <v>602</v>
      </c>
      <c r="L300" s="122"/>
      <c r="M300" s="122"/>
      <c r="N300" s="122"/>
      <c r="O300" s="88"/>
      <c r="P300" s="91">
        <f>SUM(R300:BM300)</f>
        <v>4</v>
      </c>
      <c r="Q300" s="91">
        <f>O300-P300</f>
        <v>-4</v>
      </c>
      <c r="R300" s="88"/>
      <c r="S300" s="88"/>
      <c r="T300" s="123"/>
      <c r="U300" s="123"/>
      <c r="V300" s="123"/>
      <c r="W300" s="123"/>
      <c r="X300" s="88"/>
      <c r="Y300" s="88"/>
      <c r="Z300" s="88"/>
      <c r="AA300" s="88"/>
      <c r="AB300" s="88"/>
      <c r="AC300" s="88"/>
      <c r="AD300" s="88"/>
      <c r="AE300" s="88"/>
      <c r="AF300" s="88"/>
      <c r="AG300" s="88"/>
      <c r="AH300" s="88"/>
      <c r="AI300" s="88"/>
      <c r="AJ300" s="88"/>
      <c r="AK300" s="88"/>
      <c r="AL300" s="88"/>
      <c r="AM300" s="88"/>
      <c r="AN300" s="88"/>
      <c r="AO300" s="88"/>
      <c r="AP300" s="88"/>
      <c r="AQ300" s="88"/>
      <c r="AR300" s="88"/>
      <c r="AS300" s="88"/>
      <c r="AT300" s="88"/>
      <c r="AU300" s="88"/>
      <c r="AV300" s="88"/>
      <c r="AW300" s="88">
        <v>1</v>
      </c>
      <c r="AX300" s="88"/>
      <c r="AY300" s="88"/>
      <c r="AZ300" s="88"/>
      <c r="BA300" s="88">
        <v>1</v>
      </c>
      <c r="BB300" s="88"/>
      <c r="BC300" s="88"/>
      <c r="BD300" s="88"/>
      <c r="BE300" s="88"/>
      <c r="BF300" s="88"/>
      <c r="BG300" s="88"/>
      <c r="BH300" s="88"/>
      <c r="BI300" s="88"/>
      <c r="BJ300" s="88"/>
      <c r="BK300" s="88"/>
      <c r="BL300" s="88">
        <v>1</v>
      </c>
      <c r="BM300" s="91">
        <v>1</v>
      </c>
      <c r="BN300" s="88"/>
      <c r="BO300" s="88"/>
      <c r="BP300" s="88"/>
      <c r="BQ300" s="88"/>
      <c r="BR300" s="88"/>
    </row>
    <row r="301" spans="1:70" x14ac:dyDescent="0.25">
      <c r="F301" s="2" t="s">
        <v>72</v>
      </c>
      <c r="G301" s="2" t="s">
        <v>715</v>
      </c>
      <c r="H301" s="2" t="s">
        <v>710</v>
      </c>
      <c r="I301" s="68"/>
      <c r="J301" s="68"/>
      <c r="K301" s="68" t="s">
        <v>12</v>
      </c>
      <c r="L301" s="3">
        <v>2000</v>
      </c>
      <c r="M301" s="2">
        <v>20</v>
      </c>
      <c r="N301" s="2">
        <v>100</v>
      </c>
      <c r="O301" s="68">
        <v>4</v>
      </c>
      <c r="P301" s="84"/>
      <c r="Q301" s="84"/>
      <c r="R301" s="86"/>
      <c r="S301" s="86"/>
      <c r="T301" s="108"/>
      <c r="U301" s="108"/>
      <c r="V301" s="108"/>
      <c r="W301" s="108"/>
      <c r="X301" s="68"/>
      <c r="Y301" s="68"/>
      <c r="Z301" s="68"/>
      <c r="AA301" s="68"/>
      <c r="AB301" s="68"/>
      <c r="AC301" s="68"/>
      <c r="AD301" s="68"/>
      <c r="AE301" s="68"/>
      <c r="AF301" s="68"/>
      <c r="AG301" s="68"/>
      <c r="AH301" s="68"/>
      <c r="AI301" s="68"/>
      <c r="AJ301" s="68"/>
      <c r="AK301" s="68"/>
      <c r="AL301" s="68"/>
      <c r="AM301" s="68"/>
      <c r="AN301" s="68"/>
      <c r="AO301" s="68"/>
      <c r="AP301" s="68"/>
      <c r="AQ301" s="68"/>
      <c r="AR301" s="68"/>
      <c r="AS301" s="68"/>
      <c r="AT301" s="68"/>
      <c r="AU301" s="68"/>
      <c r="AV301" s="68"/>
      <c r="AW301" s="68"/>
      <c r="AX301" s="68"/>
      <c r="AY301" s="68"/>
      <c r="AZ301" s="68"/>
      <c r="BA301" s="68"/>
      <c r="BB301" s="68"/>
      <c r="BC301" s="68"/>
      <c r="BD301" s="68"/>
      <c r="BE301" s="68"/>
      <c r="BF301" s="68"/>
      <c r="BG301" s="68"/>
      <c r="BH301" s="68"/>
      <c r="BI301" s="68"/>
      <c r="BJ301" s="68"/>
      <c r="BK301" s="68"/>
      <c r="BL301" s="68"/>
      <c r="BM301" s="84"/>
      <c r="BN301" s="68"/>
      <c r="BO301" s="68"/>
      <c r="BP301" s="68"/>
      <c r="BQ301" s="68"/>
      <c r="BR301" s="68"/>
    </row>
    <row r="302" spans="1:70" x14ac:dyDescent="0.25">
      <c r="F302" s="2" t="s">
        <v>72</v>
      </c>
      <c r="G302" s="2" t="s">
        <v>715</v>
      </c>
      <c r="H302" s="2" t="s">
        <v>712</v>
      </c>
      <c r="I302" s="68"/>
      <c r="J302" s="68"/>
      <c r="K302" s="68" t="s">
        <v>10</v>
      </c>
      <c r="L302" s="3">
        <v>25000</v>
      </c>
      <c r="M302" s="3">
        <v>250</v>
      </c>
      <c r="N302" s="3">
        <v>1250</v>
      </c>
      <c r="O302" s="68">
        <v>7</v>
      </c>
      <c r="P302" s="84"/>
      <c r="Q302" s="84"/>
      <c r="R302" s="86"/>
      <c r="S302" s="86"/>
      <c r="T302" s="108"/>
      <c r="U302" s="108"/>
      <c r="V302" s="108"/>
      <c r="W302" s="108"/>
      <c r="X302" s="68"/>
      <c r="Y302" s="68"/>
      <c r="Z302" s="68"/>
      <c r="AA302" s="68"/>
      <c r="AB302" s="68"/>
      <c r="AC302" s="68"/>
      <c r="AD302" s="68"/>
      <c r="AE302" s="68"/>
      <c r="AF302" s="68"/>
      <c r="AG302" s="68"/>
      <c r="AH302" s="68"/>
      <c r="AI302" s="68"/>
      <c r="AJ302" s="68"/>
      <c r="AK302" s="68"/>
      <c r="AL302" s="68"/>
      <c r="AM302" s="68"/>
      <c r="AN302" s="68"/>
      <c r="AO302" s="68"/>
      <c r="AP302" s="68"/>
      <c r="AQ302" s="68"/>
      <c r="AR302" s="68"/>
      <c r="AS302" s="68"/>
      <c r="AT302" s="68"/>
      <c r="AU302" s="68"/>
      <c r="AV302" s="68"/>
      <c r="AW302" s="68"/>
      <c r="AX302" s="68"/>
      <c r="AY302" s="68"/>
      <c r="AZ302" s="68"/>
      <c r="BA302" s="68"/>
      <c r="BB302" s="68"/>
      <c r="BC302" s="68"/>
      <c r="BD302" s="68"/>
      <c r="BE302" s="68"/>
      <c r="BF302" s="68"/>
      <c r="BG302" s="68"/>
      <c r="BH302" s="68"/>
      <c r="BI302" s="68"/>
      <c r="BJ302" s="68"/>
      <c r="BK302" s="68"/>
      <c r="BL302" s="68"/>
      <c r="BM302" s="84"/>
      <c r="BN302" s="68"/>
      <c r="BO302" s="68"/>
      <c r="BP302" s="68"/>
      <c r="BQ302" s="68"/>
      <c r="BR302" s="68"/>
    </row>
    <row r="303" spans="1:70" x14ac:dyDescent="0.25">
      <c r="F303" s="2" t="s">
        <v>72</v>
      </c>
      <c r="G303" s="2" t="s">
        <v>715</v>
      </c>
      <c r="H303" s="2" t="s">
        <v>2047</v>
      </c>
      <c r="I303" s="68"/>
      <c r="J303" s="68"/>
      <c r="K303" s="68" t="s">
        <v>7</v>
      </c>
      <c r="L303" s="3">
        <v>5000</v>
      </c>
      <c r="M303" s="2">
        <v>50</v>
      </c>
      <c r="N303" s="2">
        <v>250</v>
      </c>
      <c r="O303" s="68">
        <v>5</v>
      </c>
      <c r="P303" s="84"/>
      <c r="Q303" s="84"/>
      <c r="R303" s="86"/>
      <c r="S303" s="86"/>
      <c r="T303" s="108"/>
      <c r="U303" s="108"/>
      <c r="V303" s="108"/>
      <c r="W303" s="10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8"/>
      <c r="AZ303" s="68"/>
      <c r="BA303" s="68"/>
      <c r="BB303" s="68"/>
      <c r="BC303" s="68"/>
      <c r="BD303" s="68"/>
      <c r="BE303" s="68"/>
      <c r="BF303" s="68"/>
      <c r="BG303" s="68"/>
      <c r="BH303" s="68"/>
      <c r="BI303" s="68"/>
      <c r="BJ303" s="68"/>
      <c r="BK303" s="68"/>
      <c r="BL303" s="68"/>
      <c r="BM303" s="84"/>
      <c r="BN303" s="68"/>
      <c r="BO303" s="68"/>
      <c r="BP303" s="68"/>
      <c r="BQ303" s="68"/>
      <c r="BR303" s="68"/>
    </row>
    <row r="304" spans="1:70" x14ac:dyDescent="0.25">
      <c r="F304" s="2" t="s">
        <v>72</v>
      </c>
      <c r="G304" s="2" t="s">
        <v>715</v>
      </c>
      <c r="H304" s="2" t="s">
        <v>713</v>
      </c>
      <c r="I304" s="68"/>
      <c r="J304" s="68"/>
      <c r="K304" s="68" t="s">
        <v>12</v>
      </c>
      <c r="L304" s="3">
        <v>2000</v>
      </c>
      <c r="M304" s="2">
        <v>20</v>
      </c>
      <c r="N304" s="2">
        <v>100</v>
      </c>
      <c r="O304" s="68">
        <v>4</v>
      </c>
      <c r="P304" s="84"/>
      <c r="Q304" s="84"/>
      <c r="R304" s="86"/>
      <c r="S304" s="86"/>
      <c r="T304" s="108"/>
      <c r="U304" s="108"/>
      <c r="V304" s="108"/>
      <c r="W304" s="10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8"/>
      <c r="AZ304" s="68"/>
      <c r="BA304" s="68"/>
      <c r="BB304" s="68"/>
      <c r="BC304" s="68"/>
      <c r="BD304" s="68"/>
      <c r="BE304" s="68"/>
      <c r="BF304" s="68"/>
      <c r="BG304" s="68"/>
      <c r="BH304" s="68"/>
      <c r="BI304" s="68"/>
      <c r="BJ304" s="68"/>
      <c r="BK304" s="68"/>
      <c r="BL304" s="68"/>
      <c r="BM304" s="84"/>
      <c r="BN304" s="68"/>
      <c r="BO304" s="68"/>
      <c r="BP304" s="68"/>
      <c r="BQ304" s="68"/>
      <c r="BR304" s="68"/>
    </row>
    <row r="305" spans="1:70" x14ac:dyDescent="0.25">
      <c r="F305" s="2" t="s">
        <v>72</v>
      </c>
      <c r="G305" s="2" t="s">
        <v>715</v>
      </c>
      <c r="H305" s="2" t="s">
        <v>340</v>
      </c>
      <c r="I305" s="68"/>
      <c r="J305" s="68"/>
      <c r="K305" s="68" t="s">
        <v>7</v>
      </c>
      <c r="L305" s="3">
        <v>5000</v>
      </c>
      <c r="M305" s="2">
        <v>50</v>
      </c>
      <c r="N305" s="2">
        <v>250</v>
      </c>
      <c r="O305" s="68">
        <v>5</v>
      </c>
      <c r="P305" s="84"/>
      <c r="Q305" s="84"/>
      <c r="R305" s="86"/>
      <c r="S305" s="86"/>
      <c r="T305" s="108"/>
      <c r="U305" s="108"/>
      <c r="V305" s="108"/>
      <c r="W305" s="10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c r="BF305" s="68"/>
      <c r="BG305" s="68"/>
      <c r="BH305" s="68"/>
      <c r="BI305" s="68"/>
      <c r="BJ305" s="68"/>
      <c r="BK305" s="68"/>
      <c r="BL305" s="68"/>
      <c r="BM305" s="84"/>
      <c r="BN305" s="68"/>
      <c r="BO305" s="68"/>
      <c r="BP305" s="68"/>
      <c r="BQ305" s="68"/>
      <c r="BR305" s="68"/>
    </row>
    <row r="306" spans="1:70" x14ac:dyDescent="0.25">
      <c r="F306" s="2" t="s">
        <v>72</v>
      </c>
      <c r="G306" s="2" t="s">
        <v>715</v>
      </c>
      <c r="H306" s="2" t="s">
        <v>714</v>
      </c>
      <c r="I306" s="68"/>
      <c r="J306" s="68"/>
      <c r="K306" s="68" t="s">
        <v>12</v>
      </c>
      <c r="L306" s="3">
        <v>2000</v>
      </c>
      <c r="M306" s="2">
        <v>20</v>
      </c>
      <c r="N306" s="2">
        <v>100</v>
      </c>
      <c r="O306" s="68">
        <v>4</v>
      </c>
      <c r="P306" s="84"/>
      <c r="Q306" s="84"/>
      <c r="R306" s="86"/>
      <c r="S306" s="86"/>
      <c r="T306" s="108"/>
      <c r="U306" s="108"/>
      <c r="V306" s="108"/>
      <c r="W306" s="10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8"/>
      <c r="AZ306" s="68"/>
      <c r="BA306" s="68"/>
      <c r="BB306" s="68"/>
      <c r="BC306" s="68"/>
      <c r="BD306" s="68"/>
      <c r="BE306" s="68"/>
      <c r="BF306" s="68"/>
      <c r="BG306" s="68"/>
      <c r="BH306" s="68"/>
      <c r="BI306" s="68"/>
      <c r="BJ306" s="68"/>
      <c r="BK306" s="68"/>
      <c r="BL306" s="68"/>
      <c r="BM306" s="84"/>
      <c r="BN306" s="68"/>
      <c r="BO306" s="68"/>
      <c r="BP306" s="68"/>
      <c r="BQ306" s="68"/>
      <c r="BR306" s="68"/>
    </row>
    <row r="307" spans="1:70" s="96" customFormat="1" x14ac:dyDescent="0.25">
      <c r="A307" s="97"/>
      <c r="B307" s="97"/>
      <c r="C307" s="97"/>
      <c r="D307" s="97"/>
      <c r="E307" s="97"/>
      <c r="F307" s="121" t="s">
        <v>341</v>
      </c>
      <c r="G307" s="121" t="s">
        <v>344</v>
      </c>
      <c r="H307" s="121" t="s">
        <v>569</v>
      </c>
      <c r="I307" s="88" t="s">
        <v>1697</v>
      </c>
      <c r="J307" s="88"/>
      <c r="K307" s="88" t="s">
        <v>602</v>
      </c>
      <c r="L307" s="122"/>
      <c r="M307" s="122"/>
      <c r="N307" s="122"/>
      <c r="O307" s="88"/>
      <c r="P307" s="91">
        <f>SUM(R307:BM307)</f>
        <v>5</v>
      </c>
      <c r="Q307" s="91">
        <f>O307-P307</f>
        <v>-5</v>
      </c>
      <c r="R307" s="88"/>
      <c r="S307" s="88"/>
      <c r="T307" s="123"/>
      <c r="U307" s="123"/>
      <c r="V307" s="123"/>
      <c r="W307" s="123"/>
      <c r="X307" s="88"/>
      <c r="Y307" s="88"/>
      <c r="Z307" s="88"/>
      <c r="AA307" s="88"/>
      <c r="A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v>1</v>
      </c>
      <c r="AX307" s="88"/>
      <c r="AY307" s="88"/>
      <c r="AZ307" s="88"/>
      <c r="BA307" s="88">
        <v>1</v>
      </c>
      <c r="BB307" s="88"/>
      <c r="BC307" s="88"/>
      <c r="BD307" s="88"/>
      <c r="BE307" s="88"/>
      <c r="BF307" s="88"/>
      <c r="BG307" s="88"/>
      <c r="BH307" s="88"/>
      <c r="BI307" s="88">
        <v>1</v>
      </c>
      <c r="BJ307" s="88">
        <v>1</v>
      </c>
      <c r="BK307" s="88">
        <v>1</v>
      </c>
      <c r="BL307" s="88"/>
      <c r="BM307" s="91"/>
      <c r="BN307" s="88"/>
      <c r="BO307" s="88"/>
      <c r="BP307" s="88"/>
      <c r="BQ307" s="88"/>
      <c r="BR307" s="88"/>
    </row>
    <row r="308" spans="1:70" x14ac:dyDescent="0.25">
      <c r="F308" s="2" t="s">
        <v>341</v>
      </c>
      <c r="G308" s="2" t="s">
        <v>600</v>
      </c>
      <c r="H308" s="2" t="s">
        <v>570</v>
      </c>
      <c r="I308" s="68"/>
      <c r="J308" s="68"/>
      <c r="K308" s="68" t="s">
        <v>12</v>
      </c>
      <c r="L308" s="3">
        <v>2000</v>
      </c>
      <c r="M308" s="2">
        <v>20</v>
      </c>
      <c r="N308" s="2">
        <v>100</v>
      </c>
      <c r="O308" s="68">
        <v>4</v>
      </c>
      <c r="P308" s="84"/>
      <c r="Q308" s="84"/>
      <c r="R308" s="86"/>
      <c r="S308" s="86"/>
      <c r="T308" s="108"/>
      <c r="U308" s="108"/>
      <c r="V308" s="108"/>
      <c r="W308" s="108"/>
      <c r="X308" s="68"/>
      <c r="Y308" s="68"/>
      <c r="Z308" s="68"/>
      <c r="AA308" s="68"/>
      <c r="AB308" s="68"/>
      <c r="AC308" s="68"/>
      <c r="AD308" s="68"/>
      <c r="AE308" s="68"/>
      <c r="AF308" s="68"/>
      <c r="AG308" s="68"/>
      <c r="AH308" s="68"/>
      <c r="AI308" s="68"/>
      <c r="AJ308" s="68"/>
      <c r="AK308" s="68"/>
      <c r="AL308" s="68"/>
      <c r="AM308" s="68"/>
      <c r="AN308" s="68"/>
      <c r="AO308" s="68"/>
      <c r="AP308" s="68"/>
      <c r="AQ308" s="68"/>
      <c r="AR308" s="68"/>
      <c r="AS308" s="68"/>
      <c r="AT308" s="68"/>
      <c r="AU308" s="68"/>
      <c r="AV308" s="68"/>
      <c r="AW308" s="68"/>
      <c r="AX308" s="68"/>
      <c r="AY308" s="68"/>
      <c r="AZ308" s="68"/>
      <c r="BA308" s="68"/>
      <c r="BB308" s="68"/>
      <c r="BC308" s="68"/>
      <c r="BD308" s="68"/>
      <c r="BE308" s="68"/>
      <c r="BF308" s="68"/>
      <c r="BG308" s="68"/>
      <c r="BH308" s="68"/>
      <c r="BI308" s="68"/>
      <c r="BJ308" s="68"/>
      <c r="BK308" s="68"/>
      <c r="BL308" s="68"/>
      <c r="BM308" s="84"/>
      <c r="BN308" s="68"/>
      <c r="BO308" s="68"/>
      <c r="BP308" s="68"/>
      <c r="BQ308" s="68"/>
      <c r="BR308" s="68"/>
    </row>
    <row r="309" spans="1:70" x14ac:dyDescent="0.25">
      <c r="F309" s="2" t="s">
        <v>341</v>
      </c>
      <c r="G309" s="2" t="s">
        <v>600</v>
      </c>
      <c r="H309" s="2" t="s">
        <v>571</v>
      </c>
      <c r="I309" s="68"/>
      <c r="J309" s="68"/>
      <c r="K309" s="68" t="s">
        <v>7</v>
      </c>
      <c r="L309" s="3">
        <v>5000</v>
      </c>
      <c r="M309" s="2">
        <v>50</v>
      </c>
      <c r="N309" s="2">
        <v>250</v>
      </c>
      <c r="O309" s="68">
        <v>5</v>
      </c>
      <c r="P309" s="84"/>
      <c r="Q309" s="84"/>
      <c r="R309" s="86"/>
      <c r="S309" s="86"/>
      <c r="T309" s="108"/>
      <c r="U309" s="108"/>
      <c r="V309" s="108"/>
      <c r="W309" s="108"/>
      <c r="X309" s="68"/>
      <c r="Y309" s="68"/>
      <c r="Z309" s="68"/>
      <c r="AA309" s="68"/>
      <c r="AB309" s="68"/>
      <c r="AC309" s="68"/>
      <c r="AD309" s="68"/>
      <c r="AE309" s="68"/>
      <c r="AF309" s="68"/>
      <c r="AG309" s="68"/>
      <c r="AH309" s="68"/>
      <c r="AI309" s="68"/>
      <c r="AJ309" s="68"/>
      <c r="AK309" s="68"/>
      <c r="AL309" s="68"/>
      <c r="AM309" s="68"/>
      <c r="AN309" s="68"/>
      <c r="AO309" s="68"/>
      <c r="AP309" s="68"/>
      <c r="AQ309" s="68"/>
      <c r="AR309" s="68"/>
      <c r="AS309" s="68"/>
      <c r="AT309" s="68"/>
      <c r="AU309" s="68"/>
      <c r="AV309" s="68"/>
      <c r="AW309" s="68"/>
      <c r="AX309" s="68"/>
      <c r="AY309" s="68"/>
      <c r="AZ309" s="68"/>
      <c r="BA309" s="68"/>
      <c r="BB309" s="68"/>
      <c r="BC309" s="68"/>
      <c r="BD309" s="68"/>
      <c r="BE309" s="68"/>
      <c r="BF309" s="68"/>
      <c r="BG309" s="68"/>
      <c r="BH309" s="68"/>
      <c r="BI309" s="68"/>
      <c r="BJ309" s="68"/>
      <c r="BK309" s="68"/>
      <c r="BL309" s="68"/>
      <c r="BM309" s="84"/>
      <c r="BN309" s="68"/>
      <c r="BO309" s="68"/>
      <c r="BP309" s="68"/>
      <c r="BQ309" s="68"/>
      <c r="BR309" s="68"/>
    </row>
    <row r="310" spans="1:70" x14ac:dyDescent="0.25">
      <c r="F310" s="2" t="s">
        <v>341</v>
      </c>
      <c r="G310" s="2" t="s">
        <v>600</v>
      </c>
      <c r="H310" s="2" t="s">
        <v>572</v>
      </c>
      <c r="I310" s="68"/>
      <c r="J310" s="68"/>
      <c r="K310" s="68" t="s">
        <v>12</v>
      </c>
      <c r="L310" s="3">
        <v>2000</v>
      </c>
      <c r="M310" s="2">
        <v>20</v>
      </c>
      <c r="N310" s="2">
        <v>100</v>
      </c>
      <c r="O310" s="68">
        <v>4</v>
      </c>
      <c r="P310" s="84"/>
      <c r="Q310" s="84"/>
      <c r="R310" s="86"/>
      <c r="S310" s="86"/>
      <c r="T310" s="108"/>
      <c r="U310" s="108"/>
      <c r="V310" s="108"/>
      <c r="W310" s="108"/>
      <c r="X310" s="68"/>
      <c r="Y310" s="68"/>
      <c r="Z310" s="68"/>
      <c r="AA310" s="68"/>
      <c r="AB310" s="68"/>
      <c r="AC310" s="68"/>
      <c r="AD310" s="68"/>
      <c r="AE310" s="68"/>
      <c r="AF310" s="68"/>
      <c r="AG310" s="68"/>
      <c r="AH310" s="68"/>
      <c r="AI310" s="68"/>
      <c r="AJ310" s="68"/>
      <c r="AK310" s="68"/>
      <c r="AL310" s="68"/>
      <c r="AM310" s="68"/>
      <c r="AN310" s="68"/>
      <c r="AO310" s="68"/>
      <c r="AP310" s="68"/>
      <c r="AQ310" s="68"/>
      <c r="AR310" s="68"/>
      <c r="AS310" s="68"/>
      <c r="AT310" s="68"/>
      <c r="AU310" s="68"/>
      <c r="AV310" s="68"/>
      <c r="AW310" s="68"/>
      <c r="AX310" s="68"/>
      <c r="AY310" s="68"/>
      <c r="AZ310" s="68"/>
      <c r="BA310" s="68"/>
      <c r="BB310" s="68"/>
      <c r="BC310" s="68"/>
      <c r="BD310" s="68"/>
      <c r="BE310" s="68"/>
      <c r="BF310" s="68"/>
      <c r="BG310" s="68"/>
      <c r="BH310" s="68"/>
      <c r="BI310" s="68"/>
      <c r="BJ310" s="68"/>
      <c r="BK310" s="68"/>
      <c r="BL310" s="68"/>
      <c r="BM310" s="84"/>
      <c r="BN310" s="68"/>
      <c r="BO310" s="68"/>
      <c r="BP310" s="68"/>
      <c r="BQ310" s="68"/>
      <c r="BR310" s="68"/>
    </row>
    <row r="311" spans="1:70" x14ac:dyDescent="0.25">
      <c r="F311" s="2" t="s">
        <v>341</v>
      </c>
      <c r="G311" s="2" t="s">
        <v>600</v>
      </c>
      <c r="H311" s="2" t="s">
        <v>583</v>
      </c>
      <c r="I311" s="68"/>
      <c r="J311" s="68"/>
      <c r="K311" s="68" t="s">
        <v>15</v>
      </c>
      <c r="L311" s="3">
        <v>50000</v>
      </c>
      <c r="M311" s="2">
        <v>500</v>
      </c>
      <c r="N311" s="2">
        <v>2500</v>
      </c>
      <c r="O311" s="68">
        <v>8</v>
      </c>
      <c r="P311" s="84"/>
      <c r="Q311" s="84"/>
      <c r="R311" s="86"/>
      <c r="S311" s="86"/>
      <c r="T311" s="108"/>
      <c r="U311" s="108"/>
      <c r="V311" s="108"/>
      <c r="W311" s="108"/>
      <c r="X311" s="68"/>
      <c r="Y311" s="68"/>
      <c r="Z311" s="68"/>
      <c r="AA311" s="68"/>
      <c r="AB311" s="68"/>
      <c r="AC311" s="68"/>
      <c r="AD311" s="68"/>
      <c r="AE311" s="68"/>
      <c r="AF311" s="68"/>
      <c r="AG311" s="68"/>
      <c r="AH311" s="68"/>
      <c r="AI311" s="68"/>
      <c r="AJ311" s="68"/>
      <c r="AK311" s="68"/>
      <c r="AL311" s="68"/>
      <c r="AM311" s="68"/>
      <c r="AN311" s="68"/>
      <c r="AO311" s="68"/>
      <c r="AP311" s="68"/>
      <c r="AQ311" s="68"/>
      <c r="AR311" s="68"/>
      <c r="AS311" s="68"/>
      <c r="AT311" s="68"/>
      <c r="AU311" s="68"/>
      <c r="AV311" s="68"/>
      <c r="AW311" s="68"/>
      <c r="AX311" s="68"/>
      <c r="AY311" s="68"/>
      <c r="AZ311" s="68"/>
      <c r="BA311" s="68"/>
      <c r="BB311" s="68"/>
      <c r="BC311" s="68"/>
      <c r="BD311" s="68"/>
      <c r="BE311" s="68"/>
      <c r="BF311" s="68"/>
      <c r="BG311" s="68"/>
      <c r="BH311" s="68"/>
      <c r="BI311" s="68"/>
      <c r="BJ311" s="68"/>
      <c r="BK311" s="68"/>
      <c r="BL311" s="68"/>
      <c r="BM311" s="84"/>
      <c r="BN311" s="68"/>
      <c r="BO311" s="68"/>
      <c r="BP311" s="68"/>
      <c r="BQ311" s="68"/>
      <c r="BR311" s="68"/>
    </row>
    <row r="312" spans="1:70" x14ac:dyDescent="0.25">
      <c r="F312" s="2" t="s">
        <v>341</v>
      </c>
      <c r="G312" s="2" t="s">
        <v>600</v>
      </c>
      <c r="H312" s="2" t="s">
        <v>574</v>
      </c>
      <c r="I312" s="68"/>
      <c r="J312" s="68"/>
      <c r="K312" s="68" t="s">
        <v>12</v>
      </c>
      <c r="L312" s="3">
        <v>2000</v>
      </c>
      <c r="M312" s="2">
        <v>20</v>
      </c>
      <c r="N312" s="2">
        <v>100</v>
      </c>
      <c r="O312" s="68">
        <v>4</v>
      </c>
      <c r="P312" s="84"/>
      <c r="Q312" s="84"/>
      <c r="R312" s="86"/>
      <c r="S312" s="86"/>
      <c r="T312" s="108"/>
      <c r="U312" s="108"/>
      <c r="V312" s="108"/>
      <c r="W312" s="108"/>
      <c r="X312" s="68"/>
      <c r="Y312" s="68"/>
      <c r="Z312" s="68"/>
      <c r="AA312" s="68"/>
      <c r="AB312" s="68"/>
      <c r="AC312" s="68"/>
      <c r="AD312" s="68"/>
      <c r="AE312" s="68"/>
      <c r="AF312" s="68"/>
      <c r="AG312" s="68"/>
      <c r="AH312" s="68"/>
      <c r="AI312" s="68"/>
      <c r="AJ312" s="68"/>
      <c r="AK312" s="68"/>
      <c r="AL312" s="68"/>
      <c r="AM312" s="68"/>
      <c r="AN312" s="68"/>
      <c r="AO312" s="68"/>
      <c r="AP312" s="68"/>
      <c r="AQ312" s="68"/>
      <c r="AR312" s="68"/>
      <c r="AS312" s="68"/>
      <c r="AT312" s="68"/>
      <c r="AU312" s="68"/>
      <c r="AV312" s="68"/>
      <c r="AW312" s="68"/>
      <c r="AX312" s="68"/>
      <c r="AY312" s="68"/>
      <c r="AZ312" s="68"/>
      <c r="BA312" s="68"/>
      <c r="BB312" s="68"/>
      <c r="BC312" s="68"/>
      <c r="BD312" s="68"/>
      <c r="BE312" s="68"/>
      <c r="BF312" s="68"/>
      <c r="BG312" s="68"/>
      <c r="BH312" s="68"/>
      <c r="BI312" s="68"/>
      <c r="BJ312" s="68"/>
      <c r="BK312" s="68"/>
      <c r="BL312" s="68"/>
      <c r="BM312" s="84"/>
      <c r="BN312" s="68"/>
      <c r="BO312" s="68"/>
      <c r="BP312" s="68"/>
      <c r="BQ312" s="68"/>
      <c r="BR312" s="68"/>
    </row>
    <row r="313" spans="1:70" x14ac:dyDescent="0.25">
      <c r="F313" s="2" t="s">
        <v>341</v>
      </c>
      <c r="G313" s="2" t="s">
        <v>600</v>
      </c>
      <c r="H313" s="2" t="s">
        <v>575</v>
      </c>
      <c r="I313" s="68"/>
      <c r="J313" s="68"/>
      <c r="K313" s="68" t="s">
        <v>12</v>
      </c>
      <c r="L313" s="3">
        <v>2000</v>
      </c>
      <c r="M313" s="2">
        <v>20</v>
      </c>
      <c r="N313" s="2">
        <v>100</v>
      </c>
      <c r="O313" s="68">
        <v>4</v>
      </c>
      <c r="P313" s="84"/>
      <c r="Q313" s="84"/>
      <c r="R313" s="86"/>
      <c r="S313" s="86"/>
      <c r="T313" s="108"/>
      <c r="U313" s="108"/>
      <c r="V313" s="108"/>
      <c r="W313" s="108"/>
      <c r="X313" s="68"/>
      <c r="Y313" s="68"/>
      <c r="Z313" s="68"/>
      <c r="AA313" s="68"/>
      <c r="AB313" s="68"/>
      <c r="AC313" s="68"/>
      <c r="AD313" s="68"/>
      <c r="AE313" s="68"/>
      <c r="AF313" s="68"/>
      <c r="AG313" s="68"/>
      <c r="AH313" s="68"/>
      <c r="AI313" s="68"/>
      <c r="AJ313" s="68"/>
      <c r="AK313" s="68"/>
      <c r="AL313" s="68"/>
      <c r="AM313" s="68"/>
      <c r="AN313" s="68"/>
      <c r="AO313" s="68"/>
      <c r="AP313" s="68"/>
      <c r="AQ313" s="68"/>
      <c r="AR313" s="68"/>
      <c r="AS313" s="68"/>
      <c r="AT313" s="68"/>
      <c r="AU313" s="68"/>
      <c r="AV313" s="68"/>
      <c r="AW313" s="68"/>
      <c r="AX313" s="68"/>
      <c r="AY313" s="68"/>
      <c r="AZ313" s="68"/>
      <c r="BA313" s="68"/>
      <c r="BB313" s="68"/>
      <c r="BC313" s="68"/>
      <c r="BD313" s="68"/>
      <c r="BE313" s="68"/>
      <c r="BF313" s="68"/>
      <c r="BG313" s="68"/>
      <c r="BH313" s="68"/>
      <c r="BI313" s="68"/>
      <c r="BJ313" s="68"/>
      <c r="BK313" s="68"/>
      <c r="BL313" s="68"/>
      <c r="BM313" s="84"/>
      <c r="BN313" s="68"/>
      <c r="BO313" s="68"/>
      <c r="BP313" s="68"/>
      <c r="BQ313" s="68"/>
      <c r="BR313" s="68"/>
    </row>
    <row r="314" spans="1:70" x14ac:dyDescent="0.25">
      <c r="F314" s="2" t="s">
        <v>341</v>
      </c>
      <c r="G314" s="2" t="s">
        <v>600</v>
      </c>
      <c r="H314" s="2" t="s">
        <v>576</v>
      </c>
      <c r="I314" s="68"/>
      <c r="J314" s="68"/>
      <c r="K314" s="68" t="s">
        <v>12</v>
      </c>
      <c r="L314" s="3">
        <v>2000</v>
      </c>
      <c r="M314" s="2">
        <v>20</v>
      </c>
      <c r="N314" s="2">
        <v>100</v>
      </c>
      <c r="O314" s="68">
        <v>4</v>
      </c>
      <c r="P314" s="84"/>
      <c r="Q314" s="84"/>
      <c r="R314" s="86"/>
      <c r="S314" s="86"/>
      <c r="T314" s="108"/>
      <c r="U314" s="108"/>
      <c r="V314" s="108"/>
      <c r="W314" s="108"/>
      <c r="X314" s="68"/>
      <c r="Y314" s="68"/>
      <c r="Z314" s="68"/>
      <c r="AA314" s="68"/>
      <c r="AB314" s="68"/>
      <c r="AC314" s="68"/>
      <c r="AD314" s="68"/>
      <c r="AE314" s="68"/>
      <c r="AF314" s="68"/>
      <c r="AG314" s="68"/>
      <c r="AH314" s="68"/>
      <c r="AI314" s="68"/>
      <c r="AJ314" s="68"/>
      <c r="AK314" s="68"/>
      <c r="AL314" s="68"/>
      <c r="AM314" s="68"/>
      <c r="AN314" s="68"/>
      <c r="AO314" s="68"/>
      <c r="AP314" s="68"/>
      <c r="AQ314" s="68"/>
      <c r="AR314" s="68"/>
      <c r="AS314" s="68"/>
      <c r="AT314" s="68"/>
      <c r="AU314" s="68"/>
      <c r="AV314" s="68"/>
      <c r="AW314" s="68"/>
      <c r="AX314" s="68"/>
      <c r="AY314" s="68"/>
      <c r="AZ314" s="68"/>
      <c r="BA314" s="68"/>
      <c r="BB314" s="68"/>
      <c r="BC314" s="68"/>
      <c r="BD314" s="68"/>
      <c r="BE314" s="68"/>
      <c r="BF314" s="68"/>
      <c r="BG314" s="68"/>
      <c r="BH314" s="68"/>
      <c r="BI314" s="68"/>
      <c r="BJ314" s="68"/>
      <c r="BK314" s="68"/>
      <c r="BL314" s="68"/>
      <c r="BM314" s="84"/>
      <c r="BN314" s="68"/>
      <c r="BO314" s="68"/>
      <c r="BP314" s="68"/>
      <c r="BQ314" s="68"/>
      <c r="BR314" s="68"/>
    </row>
    <row r="315" spans="1:70" x14ac:dyDescent="0.25">
      <c r="F315" s="2" t="s">
        <v>341</v>
      </c>
      <c r="G315" s="2" t="s">
        <v>600</v>
      </c>
      <c r="H315" s="2" t="s">
        <v>577</v>
      </c>
      <c r="I315" s="68"/>
      <c r="J315" s="68"/>
      <c r="K315" s="68" t="s">
        <v>10</v>
      </c>
      <c r="L315" s="3">
        <v>25000</v>
      </c>
      <c r="M315" s="3">
        <v>250</v>
      </c>
      <c r="N315" s="3">
        <v>1250</v>
      </c>
      <c r="O315" s="68">
        <v>7</v>
      </c>
      <c r="P315" s="84"/>
      <c r="Q315" s="84"/>
      <c r="R315" s="86"/>
      <c r="S315" s="86"/>
      <c r="T315" s="108"/>
      <c r="U315" s="108"/>
      <c r="V315" s="108"/>
      <c r="W315" s="108"/>
      <c r="X315" s="68"/>
      <c r="Y315" s="68"/>
      <c r="Z315" s="68"/>
      <c r="AA315" s="68"/>
      <c r="AB315" s="68"/>
      <c r="AC315" s="68"/>
      <c r="AD315" s="68"/>
      <c r="AE315" s="68"/>
      <c r="AF315" s="68"/>
      <c r="AG315" s="68"/>
      <c r="AH315" s="68"/>
      <c r="AI315" s="68"/>
      <c r="AJ315" s="68"/>
      <c r="AK315" s="68"/>
      <c r="AL315" s="68"/>
      <c r="AM315" s="68"/>
      <c r="AN315" s="68"/>
      <c r="AO315" s="68"/>
      <c r="AP315" s="68"/>
      <c r="AQ315" s="68"/>
      <c r="AR315" s="68"/>
      <c r="AS315" s="68"/>
      <c r="AT315" s="68"/>
      <c r="AU315" s="68"/>
      <c r="AV315" s="68"/>
      <c r="AW315" s="68"/>
      <c r="AX315" s="68"/>
      <c r="AY315" s="68"/>
      <c r="AZ315" s="68"/>
      <c r="BA315" s="68"/>
      <c r="BB315" s="68"/>
      <c r="BC315" s="68"/>
      <c r="BD315" s="68"/>
      <c r="BE315" s="68"/>
      <c r="BF315" s="68"/>
      <c r="BG315" s="68"/>
      <c r="BH315" s="68"/>
      <c r="BI315" s="68"/>
      <c r="BJ315" s="68"/>
      <c r="BK315" s="68"/>
      <c r="BL315" s="68"/>
      <c r="BM315" s="84"/>
      <c r="BN315" s="68"/>
      <c r="BO315" s="68"/>
      <c r="BP315" s="68"/>
      <c r="BQ315" s="68"/>
      <c r="BR315" s="68"/>
    </row>
    <row r="316" spans="1:70" x14ac:dyDescent="0.25">
      <c r="F316" s="2" t="s">
        <v>341</v>
      </c>
      <c r="G316" s="2" t="s">
        <v>600</v>
      </c>
      <c r="H316" s="2" t="s">
        <v>578</v>
      </c>
      <c r="I316" s="68"/>
      <c r="J316" s="68"/>
      <c r="K316" s="68" t="s">
        <v>12</v>
      </c>
      <c r="L316" s="3">
        <v>2000</v>
      </c>
      <c r="M316" s="2">
        <v>20</v>
      </c>
      <c r="N316" s="2">
        <v>100</v>
      </c>
      <c r="O316" s="68">
        <v>4</v>
      </c>
      <c r="P316" s="84"/>
      <c r="Q316" s="84"/>
      <c r="R316" s="86"/>
      <c r="S316" s="86"/>
      <c r="T316" s="108"/>
      <c r="U316" s="108"/>
      <c r="V316" s="108"/>
      <c r="W316" s="108"/>
      <c r="X316" s="68"/>
      <c r="Y316" s="68"/>
      <c r="Z316" s="68"/>
      <c r="AA316" s="68"/>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c r="AX316" s="68"/>
      <c r="AY316" s="68"/>
      <c r="AZ316" s="68"/>
      <c r="BA316" s="68"/>
      <c r="BB316" s="68"/>
      <c r="BC316" s="68"/>
      <c r="BD316" s="68"/>
      <c r="BE316" s="68"/>
      <c r="BF316" s="68"/>
      <c r="BG316" s="68"/>
      <c r="BH316" s="68"/>
      <c r="BI316" s="68"/>
      <c r="BJ316" s="68"/>
      <c r="BK316" s="68"/>
      <c r="BL316" s="68"/>
      <c r="BM316" s="84"/>
      <c r="BN316" s="68"/>
      <c r="BO316" s="68"/>
      <c r="BP316" s="68"/>
      <c r="BQ316" s="68"/>
      <c r="BR316" s="68"/>
    </row>
    <row r="317" spans="1:70" x14ac:dyDescent="0.25">
      <c r="F317" s="2" t="s">
        <v>341</v>
      </c>
      <c r="G317" s="2" t="s">
        <v>600</v>
      </c>
      <c r="H317" s="2" t="s">
        <v>579</v>
      </c>
      <c r="I317" s="68"/>
      <c r="J317" s="68"/>
      <c r="K317" s="68" t="s">
        <v>7</v>
      </c>
      <c r="L317" s="3">
        <v>5000</v>
      </c>
      <c r="M317" s="2">
        <v>50</v>
      </c>
      <c r="N317" s="2">
        <v>250</v>
      </c>
      <c r="O317" s="68">
        <v>5</v>
      </c>
      <c r="P317" s="84"/>
      <c r="Q317" s="84"/>
      <c r="R317" s="86"/>
      <c r="S317" s="86"/>
      <c r="T317" s="108"/>
      <c r="U317" s="108"/>
      <c r="V317" s="108"/>
      <c r="W317" s="10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c r="AX317" s="68"/>
      <c r="AY317" s="68"/>
      <c r="AZ317" s="68"/>
      <c r="BA317" s="68"/>
      <c r="BB317" s="68"/>
      <c r="BC317" s="68"/>
      <c r="BD317" s="68"/>
      <c r="BE317" s="68"/>
      <c r="BF317" s="68"/>
      <c r="BG317" s="68"/>
      <c r="BH317" s="68"/>
      <c r="BI317" s="68"/>
      <c r="BJ317" s="68"/>
      <c r="BK317" s="68"/>
      <c r="BL317" s="68"/>
      <c r="BM317" s="84"/>
      <c r="BN317" s="68"/>
      <c r="BO317" s="68"/>
      <c r="BP317" s="68"/>
      <c r="BQ317" s="68"/>
      <c r="BR317" s="68"/>
    </row>
    <row r="318" spans="1:70" x14ac:dyDescent="0.25">
      <c r="F318" s="2" t="s">
        <v>341</v>
      </c>
      <c r="G318" s="2" t="s">
        <v>600</v>
      </c>
      <c r="H318" s="2" t="s">
        <v>580</v>
      </c>
      <c r="I318" s="68"/>
      <c r="J318" s="68"/>
      <c r="K318" s="68" t="s">
        <v>12</v>
      </c>
      <c r="L318" s="3">
        <v>2000</v>
      </c>
      <c r="M318" s="2">
        <v>20</v>
      </c>
      <c r="N318" s="2">
        <v>100</v>
      </c>
      <c r="O318" s="68">
        <v>4</v>
      </c>
      <c r="P318" s="84"/>
      <c r="Q318" s="84"/>
      <c r="R318" s="86"/>
      <c r="S318" s="86"/>
      <c r="T318" s="108"/>
      <c r="U318" s="108"/>
      <c r="V318" s="108"/>
      <c r="W318" s="108"/>
      <c r="X318" s="68"/>
      <c r="Y318" s="68"/>
      <c r="Z318" s="68"/>
      <c r="AA318" s="68"/>
      <c r="AB318" s="68"/>
      <c r="AC318" s="68"/>
      <c r="AD318" s="68"/>
      <c r="AE318" s="68"/>
      <c r="AF318" s="68"/>
      <c r="AG318" s="68"/>
      <c r="AH318" s="68"/>
      <c r="AI318" s="68"/>
      <c r="AJ318" s="68"/>
      <c r="AK318" s="68"/>
      <c r="AL318" s="68"/>
      <c r="AM318" s="68"/>
      <c r="AN318" s="68"/>
      <c r="AO318" s="68"/>
      <c r="AP318" s="68"/>
      <c r="AQ318" s="68"/>
      <c r="AR318" s="68"/>
      <c r="AS318" s="68"/>
      <c r="AT318" s="68"/>
      <c r="AU318" s="68"/>
      <c r="AV318" s="68"/>
      <c r="AW318" s="68"/>
      <c r="AX318" s="68"/>
      <c r="AY318" s="68"/>
      <c r="AZ318" s="68"/>
      <c r="BA318" s="68"/>
      <c r="BB318" s="68"/>
      <c r="BC318" s="68"/>
      <c r="BD318" s="68"/>
      <c r="BE318" s="68"/>
      <c r="BF318" s="68"/>
      <c r="BG318" s="68"/>
      <c r="BH318" s="68"/>
      <c r="BI318" s="68"/>
      <c r="BJ318" s="68"/>
      <c r="BK318" s="68"/>
      <c r="BL318" s="68"/>
      <c r="BM318" s="84"/>
      <c r="BN318" s="68"/>
      <c r="BO318" s="68"/>
      <c r="BP318" s="68"/>
      <c r="BQ318" s="68"/>
      <c r="BR318" s="68"/>
    </row>
    <row r="319" spans="1:70" s="96" customFormat="1" x14ac:dyDescent="0.25">
      <c r="A319" s="97"/>
      <c r="B319" s="97"/>
      <c r="C319" s="97"/>
      <c r="D319" s="97"/>
      <c r="E319" s="97"/>
      <c r="F319" s="121" t="s">
        <v>341</v>
      </c>
      <c r="G319" s="121" t="s">
        <v>342</v>
      </c>
      <c r="H319" s="121" t="s">
        <v>388</v>
      </c>
      <c r="I319" s="88" t="s">
        <v>1696</v>
      </c>
      <c r="J319" s="88"/>
      <c r="K319" s="88" t="s">
        <v>602</v>
      </c>
      <c r="L319" s="122"/>
      <c r="M319" s="122"/>
      <c r="N319" s="122"/>
      <c r="O319" s="88"/>
      <c r="P319" s="91">
        <f>SUM(R319:BM319)</f>
        <v>4</v>
      </c>
      <c r="Q319" s="91">
        <f>O319-P319</f>
        <v>-4</v>
      </c>
      <c r="R319" s="88"/>
      <c r="S319" s="88"/>
      <c r="T319" s="123"/>
      <c r="U319" s="123"/>
      <c r="V319" s="123"/>
      <c r="W319" s="123">
        <v>1</v>
      </c>
      <c r="X319" s="88"/>
      <c r="Y319" s="88"/>
      <c r="Z319" s="88"/>
      <c r="AA319" s="88"/>
      <c r="AB319" s="88"/>
      <c r="AC319" s="88"/>
      <c r="AD319" s="88"/>
      <c r="AE319" s="88"/>
      <c r="AF319" s="88"/>
      <c r="AG319" s="88"/>
      <c r="AH319" s="88"/>
      <c r="AI319" s="88"/>
      <c r="AJ319" s="88"/>
      <c r="AK319" s="88"/>
      <c r="AL319" s="88"/>
      <c r="AM319" s="88"/>
      <c r="AN319" s="88"/>
      <c r="AO319" s="88"/>
      <c r="AP319" s="88"/>
      <c r="AQ319" s="88"/>
      <c r="AR319" s="88"/>
      <c r="AS319" s="88"/>
      <c r="AT319" s="88"/>
      <c r="AU319" s="88"/>
      <c r="AV319" s="88"/>
      <c r="AW319" s="88">
        <v>1</v>
      </c>
      <c r="AX319" s="88"/>
      <c r="AY319" s="88"/>
      <c r="AZ319" s="88"/>
      <c r="BA319" s="88">
        <v>1</v>
      </c>
      <c r="BB319" s="88"/>
      <c r="BC319" s="88"/>
      <c r="BD319" s="88"/>
      <c r="BE319" s="88"/>
      <c r="BF319" s="88"/>
      <c r="BG319" s="88"/>
      <c r="BH319" s="88"/>
      <c r="BI319" s="88"/>
      <c r="BJ319" s="88"/>
      <c r="BK319" s="88"/>
      <c r="BL319" s="88"/>
      <c r="BM319" s="91">
        <v>1</v>
      </c>
      <c r="BN319" s="88"/>
      <c r="BO319" s="88"/>
      <c r="BP319" s="88"/>
      <c r="BQ319" s="88"/>
      <c r="BR319" s="88"/>
    </row>
    <row r="320" spans="1:70" x14ac:dyDescent="0.25">
      <c r="F320" s="2" t="s">
        <v>341</v>
      </c>
      <c r="G320" s="2" t="s">
        <v>707</v>
      </c>
      <c r="H320" s="2" t="s">
        <v>708</v>
      </c>
      <c r="I320" s="68"/>
      <c r="J320" s="68"/>
      <c r="K320" s="68" t="s">
        <v>12</v>
      </c>
      <c r="L320" s="3">
        <v>2000</v>
      </c>
      <c r="M320" s="2">
        <v>20</v>
      </c>
      <c r="N320" s="2">
        <v>100</v>
      </c>
      <c r="O320" s="68">
        <v>4</v>
      </c>
      <c r="P320" s="84"/>
      <c r="Q320" s="84"/>
      <c r="R320" s="86"/>
      <c r="S320" s="86"/>
      <c r="T320" s="108"/>
      <c r="U320" s="108"/>
      <c r="V320" s="108"/>
      <c r="W320" s="108"/>
      <c r="X320" s="68"/>
      <c r="Y320" s="68"/>
      <c r="Z320" s="68"/>
      <c r="AA320" s="68"/>
      <c r="AB320" s="68"/>
      <c r="AC320" s="68"/>
      <c r="AD320" s="68"/>
      <c r="AE320" s="68"/>
      <c r="AF320" s="68"/>
      <c r="AG320" s="68"/>
      <c r="AH320" s="68"/>
      <c r="AI320" s="68"/>
      <c r="AJ320" s="68"/>
      <c r="AK320" s="68"/>
      <c r="AL320" s="68"/>
      <c r="AM320" s="68"/>
      <c r="AN320" s="68"/>
      <c r="AO320" s="68"/>
      <c r="AP320" s="68"/>
      <c r="AQ320" s="68"/>
      <c r="AR320" s="68"/>
      <c r="AS320" s="68"/>
      <c r="AT320" s="68"/>
      <c r="AU320" s="68"/>
      <c r="AV320" s="68"/>
      <c r="AW320" s="68"/>
      <c r="AX320" s="68"/>
      <c r="AY320" s="68"/>
      <c r="AZ320" s="68"/>
      <c r="BA320" s="68"/>
      <c r="BB320" s="68"/>
      <c r="BC320" s="68"/>
      <c r="BD320" s="68"/>
      <c r="BE320" s="68"/>
      <c r="BF320" s="68"/>
      <c r="BG320" s="68"/>
      <c r="BH320" s="68"/>
      <c r="BI320" s="68"/>
      <c r="BJ320" s="68"/>
      <c r="BK320" s="68"/>
      <c r="BL320" s="68"/>
      <c r="BM320" s="84"/>
      <c r="BN320" s="68"/>
      <c r="BO320" s="68"/>
      <c r="BP320" s="68"/>
      <c r="BQ320" s="68"/>
      <c r="BR320" s="68"/>
    </row>
    <row r="321" spans="1:70" x14ac:dyDescent="0.25">
      <c r="F321" s="2" t="s">
        <v>341</v>
      </c>
      <c r="G321" s="2" t="s">
        <v>707</v>
      </c>
      <c r="H321" s="2" t="s">
        <v>581</v>
      </c>
      <c r="I321" s="68"/>
      <c r="J321" s="68"/>
      <c r="K321" s="68" t="s">
        <v>7</v>
      </c>
      <c r="L321" s="3">
        <v>5000</v>
      </c>
      <c r="M321" s="2">
        <v>50</v>
      </c>
      <c r="N321" s="2">
        <v>250</v>
      </c>
      <c r="O321" s="68">
        <v>5</v>
      </c>
      <c r="P321" s="84"/>
      <c r="Q321" s="84"/>
      <c r="R321" s="86"/>
      <c r="S321" s="86"/>
      <c r="T321" s="108"/>
      <c r="U321" s="108"/>
      <c r="V321" s="108"/>
      <c r="W321" s="108"/>
      <c r="X321" s="68"/>
      <c r="Y321" s="68"/>
      <c r="Z321" s="68"/>
      <c r="AA321" s="68"/>
      <c r="AB321" s="68"/>
      <c r="AC321" s="68"/>
      <c r="AD321" s="68"/>
      <c r="AE321" s="68"/>
      <c r="AF321" s="68"/>
      <c r="AG321" s="68"/>
      <c r="AH321" s="68"/>
      <c r="AI321" s="68"/>
      <c r="AJ321" s="68"/>
      <c r="AK321" s="68"/>
      <c r="AL321" s="68"/>
      <c r="AM321" s="68"/>
      <c r="AN321" s="68"/>
      <c r="AO321" s="68"/>
      <c r="AP321" s="68"/>
      <c r="AQ321" s="68"/>
      <c r="AR321" s="68"/>
      <c r="AS321" s="68"/>
      <c r="AT321" s="68"/>
      <c r="AU321" s="68"/>
      <c r="AV321" s="68"/>
      <c r="AW321" s="68"/>
      <c r="AX321" s="68"/>
      <c r="AY321" s="68"/>
      <c r="AZ321" s="68"/>
      <c r="BA321" s="68"/>
      <c r="BB321" s="68"/>
      <c r="BC321" s="68"/>
      <c r="BD321" s="68"/>
      <c r="BE321" s="68"/>
      <c r="BF321" s="68"/>
      <c r="BG321" s="68"/>
      <c r="BH321" s="68"/>
      <c r="BI321" s="68"/>
      <c r="BJ321" s="68"/>
      <c r="BK321" s="68"/>
      <c r="BL321" s="68"/>
      <c r="BM321" s="84"/>
      <c r="BN321" s="68"/>
      <c r="BO321" s="68"/>
      <c r="BP321" s="68"/>
      <c r="BQ321" s="68"/>
      <c r="BR321" s="68"/>
    </row>
    <row r="322" spans="1:70" x14ac:dyDescent="0.25">
      <c r="F322" s="2" t="s">
        <v>341</v>
      </c>
      <c r="G322" s="2" t="s">
        <v>707</v>
      </c>
      <c r="H322" s="2" t="s">
        <v>584</v>
      </c>
      <c r="I322" s="68"/>
      <c r="J322" s="68"/>
      <c r="K322" s="68" t="s">
        <v>10</v>
      </c>
      <c r="L322" s="3">
        <v>25000</v>
      </c>
      <c r="M322" s="3">
        <v>250</v>
      </c>
      <c r="N322" s="3">
        <v>1250</v>
      </c>
      <c r="O322" s="68">
        <v>7</v>
      </c>
      <c r="P322" s="84"/>
      <c r="Q322" s="84"/>
      <c r="R322" s="86"/>
      <c r="S322" s="86"/>
      <c r="T322" s="108"/>
      <c r="U322" s="108"/>
      <c r="V322" s="108"/>
      <c r="W322" s="108"/>
      <c r="X322" s="68"/>
      <c r="Y322" s="68"/>
      <c r="Z322" s="68"/>
      <c r="AA322" s="68"/>
      <c r="AB322" s="68"/>
      <c r="AC322" s="68"/>
      <c r="AD322" s="68"/>
      <c r="AE322" s="68"/>
      <c r="AF322" s="68"/>
      <c r="AG322" s="68"/>
      <c r="AH322" s="68"/>
      <c r="AI322" s="68"/>
      <c r="AJ322" s="68"/>
      <c r="AK322" s="68"/>
      <c r="AL322" s="68"/>
      <c r="AM322" s="68"/>
      <c r="AN322" s="68"/>
      <c r="AO322" s="68"/>
      <c r="AP322" s="68"/>
      <c r="AQ322" s="68"/>
      <c r="AR322" s="68"/>
      <c r="AS322" s="68"/>
      <c r="AT322" s="68"/>
      <c r="AU322" s="68"/>
      <c r="AV322" s="68"/>
      <c r="AW322" s="68"/>
      <c r="AX322" s="68"/>
      <c r="AY322" s="68"/>
      <c r="AZ322" s="68"/>
      <c r="BA322" s="68"/>
      <c r="BB322" s="68"/>
      <c r="BC322" s="68"/>
      <c r="BD322" s="68"/>
      <c r="BE322" s="68"/>
      <c r="BF322" s="68"/>
      <c r="BG322" s="68"/>
      <c r="BH322" s="68"/>
      <c r="BI322" s="68"/>
      <c r="BJ322" s="68"/>
      <c r="BK322" s="68"/>
      <c r="BL322" s="68"/>
      <c r="BM322" s="84"/>
      <c r="BN322" s="68"/>
      <c r="BO322" s="68"/>
      <c r="BP322" s="68"/>
      <c r="BQ322" s="68"/>
      <c r="BR322" s="68"/>
    </row>
    <row r="323" spans="1:70" x14ac:dyDescent="0.25">
      <c r="F323" s="2" t="s">
        <v>341</v>
      </c>
      <c r="G323" s="2" t="s">
        <v>707</v>
      </c>
      <c r="H323" s="2" t="s">
        <v>573</v>
      </c>
      <c r="I323" s="68"/>
      <c r="J323" s="68"/>
      <c r="K323" s="68" t="s">
        <v>7</v>
      </c>
      <c r="L323" s="3">
        <v>5000</v>
      </c>
      <c r="M323" s="2">
        <v>50</v>
      </c>
      <c r="N323" s="2">
        <v>250</v>
      </c>
      <c r="O323" s="68">
        <v>5</v>
      </c>
      <c r="P323" s="84"/>
      <c r="Q323" s="84"/>
      <c r="R323" s="86"/>
      <c r="S323" s="86"/>
      <c r="T323" s="108"/>
      <c r="U323" s="108"/>
      <c r="V323" s="108"/>
      <c r="W323" s="108"/>
      <c r="X323" s="68"/>
      <c r="Y323" s="68"/>
      <c r="Z323" s="68"/>
      <c r="AA323" s="68"/>
      <c r="AB323" s="68"/>
      <c r="AC323" s="68"/>
      <c r="AD323" s="68"/>
      <c r="AE323" s="68"/>
      <c r="AF323" s="68"/>
      <c r="AG323" s="68"/>
      <c r="AH323" s="68"/>
      <c r="AI323" s="68"/>
      <c r="AJ323" s="68"/>
      <c r="AK323" s="68"/>
      <c r="AL323" s="68"/>
      <c r="AM323" s="68"/>
      <c r="AN323" s="68"/>
      <c r="AO323" s="68"/>
      <c r="AP323" s="68"/>
      <c r="AQ323" s="68"/>
      <c r="AR323" s="68"/>
      <c r="AS323" s="68"/>
      <c r="AT323" s="68"/>
      <c r="AU323" s="68"/>
      <c r="AV323" s="68"/>
      <c r="AW323" s="68"/>
      <c r="AX323" s="68"/>
      <c r="AY323" s="68"/>
      <c r="AZ323" s="68"/>
      <c r="BA323" s="68"/>
      <c r="BB323" s="68"/>
      <c r="BC323" s="68"/>
      <c r="BD323" s="68"/>
      <c r="BE323" s="68"/>
      <c r="BF323" s="68"/>
      <c r="BG323" s="68"/>
      <c r="BH323" s="68"/>
      <c r="BI323" s="68"/>
      <c r="BJ323" s="68"/>
      <c r="BK323" s="68"/>
      <c r="BL323" s="68"/>
      <c r="BM323" s="84"/>
      <c r="BN323" s="68"/>
      <c r="BO323" s="68"/>
      <c r="BP323" s="68"/>
      <c r="BQ323" s="68"/>
      <c r="BR323" s="68"/>
    </row>
    <row r="324" spans="1:70" x14ac:dyDescent="0.25">
      <c r="F324" s="2" t="s">
        <v>341</v>
      </c>
      <c r="G324" s="2" t="s">
        <v>707</v>
      </c>
      <c r="H324" s="2" t="s">
        <v>582</v>
      </c>
      <c r="I324" s="68"/>
      <c r="J324" s="68"/>
      <c r="K324" s="68" t="s">
        <v>7</v>
      </c>
      <c r="L324" s="3">
        <v>5000</v>
      </c>
      <c r="M324" s="2">
        <v>50</v>
      </c>
      <c r="N324" s="2">
        <v>250</v>
      </c>
      <c r="O324" s="68">
        <v>5</v>
      </c>
      <c r="P324" s="84"/>
      <c r="Q324" s="84"/>
      <c r="R324" s="86"/>
      <c r="S324" s="86"/>
      <c r="T324" s="108"/>
      <c r="U324" s="108"/>
      <c r="V324" s="108"/>
      <c r="W324" s="108"/>
      <c r="X324" s="68"/>
      <c r="Y324" s="68"/>
      <c r="Z324" s="68"/>
      <c r="AA324" s="68"/>
      <c r="AB324" s="68"/>
      <c r="AC324" s="68"/>
      <c r="AD324" s="68"/>
      <c r="AE324" s="68"/>
      <c r="AF324" s="68"/>
      <c r="AG324" s="68"/>
      <c r="AH324" s="68"/>
      <c r="AI324" s="68"/>
      <c r="AJ324" s="68"/>
      <c r="AK324" s="68"/>
      <c r="AL324" s="68"/>
      <c r="AM324" s="68"/>
      <c r="AN324" s="68"/>
      <c r="AO324" s="68"/>
      <c r="AP324" s="68"/>
      <c r="AQ324" s="68"/>
      <c r="AR324" s="68"/>
      <c r="AS324" s="68"/>
      <c r="AT324" s="68"/>
      <c r="AU324" s="68"/>
      <c r="AV324" s="68"/>
      <c r="AW324" s="68"/>
      <c r="AX324" s="68"/>
      <c r="AY324" s="68"/>
      <c r="AZ324" s="68"/>
      <c r="BA324" s="68"/>
      <c r="BB324" s="68"/>
      <c r="BC324" s="68"/>
      <c r="BD324" s="68"/>
      <c r="BE324" s="68"/>
      <c r="BF324" s="68"/>
      <c r="BG324" s="68"/>
      <c r="BH324" s="68"/>
      <c r="BI324" s="68"/>
      <c r="BJ324" s="68"/>
      <c r="BK324" s="68"/>
      <c r="BL324" s="68"/>
      <c r="BM324" s="84"/>
      <c r="BN324" s="68"/>
      <c r="BO324" s="68"/>
      <c r="BP324" s="68"/>
      <c r="BQ324" s="68"/>
      <c r="BR324" s="68"/>
    </row>
    <row r="325" spans="1:70" x14ac:dyDescent="0.25">
      <c r="F325" s="2" t="s">
        <v>341</v>
      </c>
      <c r="G325" s="2" t="s">
        <v>707</v>
      </c>
      <c r="H325" s="2" t="s">
        <v>709</v>
      </c>
      <c r="I325" s="68"/>
      <c r="J325" s="68"/>
      <c r="K325" s="68" t="s">
        <v>12</v>
      </c>
      <c r="L325" s="3">
        <v>2000</v>
      </c>
      <c r="M325" s="2">
        <v>20</v>
      </c>
      <c r="N325" s="2">
        <v>100</v>
      </c>
      <c r="O325" s="68">
        <v>4</v>
      </c>
      <c r="P325" s="84"/>
      <c r="Q325" s="84"/>
      <c r="R325" s="86"/>
      <c r="S325" s="86"/>
      <c r="T325" s="108"/>
      <c r="U325" s="108"/>
      <c r="V325" s="108"/>
      <c r="W325" s="108"/>
      <c r="X325" s="68"/>
      <c r="Y325" s="68"/>
      <c r="Z325" s="68"/>
      <c r="AA325" s="68"/>
      <c r="AB325" s="68"/>
      <c r="AC325" s="68"/>
      <c r="AD325" s="68"/>
      <c r="AE325" s="68"/>
      <c r="AF325" s="68"/>
      <c r="AG325" s="68"/>
      <c r="AH325" s="68"/>
      <c r="AI325" s="68"/>
      <c r="AJ325" s="68"/>
      <c r="AK325" s="68"/>
      <c r="AL325" s="68"/>
      <c r="AM325" s="68"/>
      <c r="AN325" s="68"/>
      <c r="AO325" s="68"/>
      <c r="AP325" s="68"/>
      <c r="AQ325" s="68"/>
      <c r="AR325" s="68"/>
      <c r="AS325" s="68"/>
      <c r="AT325" s="68"/>
      <c r="AU325" s="68"/>
      <c r="AV325" s="68"/>
      <c r="AW325" s="68"/>
      <c r="AX325" s="68"/>
      <c r="AY325" s="68"/>
      <c r="AZ325" s="68"/>
      <c r="BA325" s="68"/>
      <c r="BB325" s="68"/>
      <c r="BC325" s="68"/>
      <c r="BD325" s="68"/>
      <c r="BE325" s="68"/>
      <c r="BF325" s="68"/>
      <c r="BG325" s="68"/>
      <c r="BH325" s="68"/>
      <c r="BI325" s="68"/>
      <c r="BJ325" s="68"/>
      <c r="BK325" s="68"/>
      <c r="BL325" s="68"/>
      <c r="BM325" s="84"/>
      <c r="BN325" s="68"/>
      <c r="BO325" s="68"/>
      <c r="BP325" s="68"/>
      <c r="BQ325" s="68"/>
      <c r="BR325" s="68"/>
    </row>
    <row r="326" spans="1:70" s="96" customFormat="1" x14ac:dyDescent="0.25">
      <c r="A326" s="97"/>
      <c r="B326" s="97"/>
      <c r="C326" s="97"/>
      <c r="D326" s="97"/>
      <c r="E326" s="97"/>
      <c r="F326" s="121" t="s">
        <v>341</v>
      </c>
      <c r="G326" s="121" t="s">
        <v>396</v>
      </c>
      <c r="H326" s="121" t="s">
        <v>2790</v>
      </c>
      <c r="I326" s="88" t="s">
        <v>1698</v>
      </c>
      <c r="J326" s="88"/>
      <c r="K326" s="88" t="s">
        <v>602</v>
      </c>
      <c r="L326" s="122"/>
      <c r="M326" s="122"/>
      <c r="N326" s="122"/>
      <c r="O326" s="88"/>
      <c r="P326" s="91">
        <f>SUM(R326:BM326)</f>
        <v>4</v>
      </c>
      <c r="Q326" s="91">
        <f>O326-P326</f>
        <v>-4</v>
      </c>
      <c r="R326" s="88"/>
      <c r="S326" s="88"/>
      <c r="T326" s="123"/>
      <c r="U326" s="123"/>
      <c r="V326" s="123"/>
      <c r="W326" s="123"/>
      <c r="X326" s="88"/>
      <c r="Y326" s="88"/>
      <c r="Z326" s="88"/>
      <c r="AA326" s="88"/>
      <c r="AB326" s="88"/>
      <c r="AC326" s="88"/>
      <c r="AD326" s="88"/>
      <c r="AE326" s="88"/>
      <c r="AF326" s="88"/>
      <c r="AG326" s="88"/>
      <c r="AH326" s="88"/>
      <c r="AI326" s="88"/>
      <c r="AJ326" s="88"/>
      <c r="AK326" s="88"/>
      <c r="AL326" s="88"/>
      <c r="AM326" s="88"/>
      <c r="AN326" s="88"/>
      <c r="AO326" s="88"/>
      <c r="AP326" s="88"/>
      <c r="AQ326" s="88"/>
      <c r="AR326" s="88"/>
      <c r="AS326" s="88"/>
      <c r="AT326" s="88"/>
      <c r="AU326" s="88"/>
      <c r="AV326" s="88"/>
      <c r="AW326" s="88">
        <v>1</v>
      </c>
      <c r="AX326" s="88"/>
      <c r="AY326" s="88"/>
      <c r="AZ326" s="88"/>
      <c r="BA326" s="88">
        <v>1</v>
      </c>
      <c r="BB326" s="88"/>
      <c r="BC326" s="88"/>
      <c r="BD326" s="88"/>
      <c r="BE326" s="88"/>
      <c r="BF326" s="88"/>
      <c r="BG326" s="88"/>
      <c r="BH326" s="88"/>
      <c r="BI326" s="88"/>
      <c r="BJ326" s="88"/>
      <c r="BK326" s="88">
        <v>1</v>
      </c>
      <c r="BL326" s="88"/>
      <c r="BM326" s="91">
        <v>1</v>
      </c>
      <c r="BN326" s="88"/>
      <c r="BO326" s="88"/>
      <c r="BP326" s="88"/>
      <c r="BQ326" s="88"/>
      <c r="BR326" s="88"/>
    </row>
    <row r="327" spans="1:70" x14ac:dyDescent="0.25">
      <c r="F327" s="2" t="s">
        <v>341</v>
      </c>
      <c r="G327" s="2" t="s">
        <v>2793</v>
      </c>
      <c r="H327" s="2" t="s">
        <v>678</v>
      </c>
      <c r="I327" s="68"/>
      <c r="J327" s="68"/>
      <c r="K327" s="68" t="s">
        <v>12</v>
      </c>
      <c r="L327" s="3">
        <v>2000</v>
      </c>
      <c r="M327" s="2">
        <v>20</v>
      </c>
      <c r="N327" s="2">
        <v>100</v>
      </c>
      <c r="O327" s="68">
        <v>4</v>
      </c>
      <c r="P327" s="84"/>
      <c r="Q327" s="84"/>
      <c r="R327" s="86"/>
      <c r="S327" s="86"/>
      <c r="T327" s="108"/>
      <c r="U327" s="108"/>
      <c r="V327" s="108"/>
      <c r="W327" s="108"/>
      <c r="X327" s="68"/>
      <c r="Y327" s="68"/>
      <c r="Z327" s="68"/>
      <c r="AA327" s="68"/>
      <c r="AB327" s="68"/>
      <c r="AC327" s="68"/>
      <c r="AD327" s="68"/>
      <c r="AE327" s="68"/>
      <c r="AF327" s="68"/>
      <c r="AG327" s="68"/>
      <c r="AH327" s="68"/>
      <c r="AI327" s="68"/>
      <c r="AJ327" s="68"/>
      <c r="AK327" s="68"/>
      <c r="AL327" s="68"/>
      <c r="AM327" s="68"/>
      <c r="AN327" s="68"/>
      <c r="AO327" s="68"/>
      <c r="AP327" s="68"/>
      <c r="AQ327" s="68"/>
      <c r="AR327" s="68"/>
      <c r="AS327" s="68"/>
      <c r="AT327" s="68"/>
      <c r="AU327" s="68"/>
      <c r="AV327" s="68"/>
      <c r="AW327" s="68"/>
      <c r="AX327" s="68"/>
      <c r="AY327" s="68"/>
      <c r="AZ327" s="68"/>
      <c r="BA327" s="68"/>
      <c r="BB327" s="68"/>
      <c r="BC327" s="68"/>
      <c r="BD327" s="68"/>
      <c r="BE327" s="68"/>
      <c r="BF327" s="68"/>
      <c r="BG327" s="68"/>
      <c r="BH327" s="68"/>
      <c r="BI327" s="68"/>
      <c r="BJ327" s="68"/>
      <c r="BK327" s="68"/>
      <c r="BL327" s="68"/>
      <c r="BM327" s="84"/>
      <c r="BN327" s="68"/>
      <c r="BO327" s="68"/>
      <c r="BP327" s="68"/>
      <c r="BQ327" s="68"/>
      <c r="BR327" s="68"/>
    </row>
    <row r="328" spans="1:70" x14ac:dyDescent="0.25">
      <c r="F328" s="2" t="s">
        <v>341</v>
      </c>
      <c r="G328" s="2" t="s">
        <v>2793</v>
      </c>
      <c r="H328" s="2" t="s">
        <v>679</v>
      </c>
      <c r="I328" s="68"/>
      <c r="J328" s="68"/>
      <c r="K328" s="68" t="s">
        <v>7</v>
      </c>
      <c r="L328" s="3">
        <v>5000</v>
      </c>
      <c r="M328" s="2">
        <v>50</v>
      </c>
      <c r="N328" s="2">
        <v>250</v>
      </c>
      <c r="O328" s="68">
        <v>5</v>
      </c>
      <c r="P328" s="84"/>
      <c r="Q328" s="84"/>
      <c r="R328" s="86"/>
      <c r="S328" s="86"/>
      <c r="T328" s="108"/>
      <c r="U328" s="108"/>
      <c r="V328" s="108"/>
      <c r="W328" s="108"/>
      <c r="X328" s="68"/>
      <c r="Y328" s="68"/>
      <c r="Z328" s="68"/>
      <c r="AA328" s="68"/>
      <c r="AB328" s="68"/>
      <c r="AC328" s="68"/>
      <c r="AD328" s="68"/>
      <c r="AE328" s="68"/>
      <c r="AF328" s="68"/>
      <c r="AG328" s="68"/>
      <c r="AH328" s="68"/>
      <c r="AI328" s="68"/>
      <c r="AJ328" s="68"/>
      <c r="AK328" s="68"/>
      <c r="AL328" s="68"/>
      <c r="AM328" s="68"/>
      <c r="AN328" s="68"/>
      <c r="AO328" s="68"/>
      <c r="AP328" s="68"/>
      <c r="AQ328" s="68"/>
      <c r="AR328" s="68"/>
      <c r="AS328" s="68"/>
      <c r="AT328" s="68"/>
      <c r="AU328" s="68"/>
      <c r="AV328" s="68"/>
      <c r="AW328" s="68"/>
      <c r="AX328" s="68"/>
      <c r="AY328" s="68"/>
      <c r="AZ328" s="68"/>
      <c r="BA328" s="68"/>
      <c r="BB328" s="68"/>
      <c r="BC328" s="68"/>
      <c r="BD328" s="68"/>
      <c r="BE328" s="68"/>
      <c r="BF328" s="68"/>
      <c r="BG328" s="68"/>
      <c r="BH328" s="68"/>
      <c r="BI328" s="68"/>
      <c r="BJ328" s="68"/>
      <c r="BK328" s="68"/>
      <c r="BL328" s="68"/>
      <c r="BM328" s="84"/>
      <c r="BN328" s="68"/>
      <c r="BO328" s="68"/>
      <c r="BP328" s="68"/>
      <c r="BQ328" s="68"/>
      <c r="BR328" s="68"/>
    </row>
    <row r="329" spans="1:70" x14ac:dyDescent="0.25">
      <c r="F329" s="2" t="s">
        <v>341</v>
      </c>
      <c r="G329" s="2" t="s">
        <v>2793</v>
      </c>
      <c r="H329" s="2" t="s">
        <v>680</v>
      </c>
      <c r="I329" s="68"/>
      <c r="J329" s="68"/>
      <c r="K329" s="68" t="s">
        <v>12</v>
      </c>
      <c r="L329" s="3">
        <v>2000</v>
      </c>
      <c r="M329" s="3">
        <v>20</v>
      </c>
      <c r="N329" s="3">
        <v>100</v>
      </c>
      <c r="O329" s="68">
        <v>4</v>
      </c>
      <c r="P329" s="84"/>
      <c r="Q329" s="84"/>
      <c r="R329" s="86"/>
      <c r="S329" s="86"/>
      <c r="T329" s="108"/>
      <c r="U329" s="108"/>
      <c r="V329" s="108"/>
      <c r="W329" s="108"/>
      <c r="X329" s="68"/>
      <c r="Y329" s="68"/>
      <c r="Z329" s="68"/>
      <c r="AA329" s="68"/>
      <c r="AB329" s="68"/>
      <c r="AC329" s="68"/>
      <c r="AD329" s="68"/>
      <c r="AE329" s="68"/>
      <c r="AF329" s="68"/>
      <c r="AG329" s="68"/>
      <c r="AH329" s="68"/>
      <c r="AI329" s="68"/>
      <c r="AJ329" s="68"/>
      <c r="AK329" s="68"/>
      <c r="AL329" s="68"/>
      <c r="AM329" s="68"/>
      <c r="AN329" s="68"/>
      <c r="AO329" s="68"/>
      <c r="AP329" s="68"/>
      <c r="AQ329" s="68"/>
      <c r="AR329" s="68"/>
      <c r="AS329" s="68"/>
      <c r="AT329" s="68"/>
      <c r="AU329" s="68"/>
      <c r="AV329" s="68"/>
      <c r="AW329" s="68"/>
      <c r="AX329" s="68"/>
      <c r="AY329" s="68"/>
      <c r="AZ329" s="68"/>
      <c r="BA329" s="68"/>
      <c r="BB329" s="68"/>
      <c r="BC329" s="68"/>
      <c r="BD329" s="68"/>
      <c r="BE329" s="68"/>
      <c r="BF329" s="68"/>
      <c r="BG329" s="68"/>
      <c r="BH329" s="68"/>
      <c r="BI329" s="68"/>
      <c r="BJ329" s="68"/>
      <c r="BK329" s="68"/>
      <c r="BL329" s="68"/>
      <c r="BM329" s="84"/>
      <c r="BN329" s="68"/>
      <c r="BO329" s="68"/>
      <c r="BP329" s="68"/>
      <c r="BQ329" s="68"/>
      <c r="BR329" s="68"/>
    </row>
    <row r="330" spans="1:70" x14ac:dyDescent="0.25">
      <c r="F330" s="2" t="s">
        <v>341</v>
      </c>
      <c r="G330" s="2" t="s">
        <v>2793</v>
      </c>
      <c r="H330" s="2" t="s">
        <v>681</v>
      </c>
      <c r="I330" s="68"/>
      <c r="J330" s="68"/>
      <c r="K330" s="68" t="s">
        <v>7</v>
      </c>
      <c r="L330" s="3">
        <v>5000</v>
      </c>
      <c r="M330" s="2">
        <v>50</v>
      </c>
      <c r="N330" s="2">
        <v>250</v>
      </c>
      <c r="O330" s="68">
        <v>5</v>
      </c>
      <c r="P330" s="84"/>
      <c r="Q330" s="84"/>
      <c r="R330" s="86"/>
      <c r="S330" s="86"/>
      <c r="T330" s="108"/>
      <c r="U330" s="108"/>
      <c r="V330" s="108"/>
      <c r="W330" s="108"/>
      <c r="X330" s="68"/>
      <c r="Y330" s="68"/>
      <c r="Z330" s="68"/>
      <c r="AA330" s="68"/>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c r="AX330" s="68"/>
      <c r="AY330" s="68"/>
      <c r="AZ330" s="68"/>
      <c r="BA330" s="68"/>
      <c r="BB330" s="68"/>
      <c r="BC330" s="68"/>
      <c r="BD330" s="68"/>
      <c r="BE330" s="68"/>
      <c r="BF330" s="68"/>
      <c r="BG330" s="68"/>
      <c r="BH330" s="68"/>
      <c r="BI330" s="68"/>
      <c r="BJ330" s="68"/>
      <c r="BK330" s="68"/>
      <c r="BL330" s="68"/>
      <c r="BM330" s="84"/>
      <c r="BN330" s="68"/>
      <c r="BO330" s="68"/>
      <c r="BP330" s="68"/>
      <c r="BQ330" s="68"/>
      <c r="BR330" s="68"/>
    </row>
    <row r="331" spans="1:70" x14ac:dyDescent="0.25">
      <c r="F331" s="2" t="s">
        <v>341</v>
      </c>
      <c r="G331" s="2" t="s">
        <v>2793</v>
      </c>
      <c r="H331" s="2" t="s">
        <v>682</v>
      </c>
      <c r="I331" s="68"/>
      <c r="J331" s="68"/>
      <c r="K331" s="68" t="s">
        <v>12</v>
      </c>
      <c r="L331" s="3">
        <v>2000</v>
      </c>
      <c r="M331" s="2">
        <v>20</v>
      </c>
      <c r="N331" s="2">
        <v>100</v>
      </c>
      <c r="O331" s="68">
        <v>4</v>
      </c>
      <c r="P331" s="84"/>
      <c r="Q331" s="84"/>
      <c r="R331" s="86"/>
      <c r="S331" s="86"/>
      <c r="T331" s="108"/>
      <c r="U331" s="108"/>
      <c r="V331" s="108"/>
      <c r="W331" s="108"/>
      <c r="X331" s="68"/>
      <c r="Y331" s="68"/>
      <c r="Z331" s="68"/>
      <c r="AA331" s="68"/>
      <c r="AB331" s="68"/>
      <c r="AC331" s="68"/>
      <c r="AD331" s="68"/>
      <c r="AE331" s="68"/>
      <c r="AF331" s="68"/>
      <c r="AG331" s="68"/>
      <c r="AH331" s="68"/>
      <c r="AI331" s="68"/>
      <c r="AJ331" s="68"/>
      <c r="AK331" s="68"/>
      <c r="AL331" s="68"/>
      <c r="AM331" s="68"/>
      <c r="AN331" s="68"/>
      <c r="AO331" s="68"/>
      <c r="AP331" s="68"/>
      <c r="AQ331" s="68"/>
      <c r="AR331" s="68"/>
      <c r="AS331" s="68"/>
      <c r="AT331" s="68"/>
      <c r="AU331" s="68"/>
      <c r="AV331" s="68"/>
      <c r="AW331" s="68"/>
      <c r="AX331" s="68"/>
      <c r="AY331" s="68"/>
      <c r="AZ331" s="68"/>
      <c r="BA331" s="68"/>
      <c r="BB331" s="68"/>
      <c r="BC331" s="68"/>
      <c r="BD331" s="68"/>
      <c r="BE331" s="68"/>
      <c r="BF331" s="68"/>
      <c r="BG331" s="68"/>
      <c r="BH331" s="68"/>
      <c r="BI331" s="68"/>
      <c r="BJ331" s="68"/>
      <c r="BK331" s="68"/>
      <c r="BL331" s="68"/>
      <c r="BM331" s="84"/>
      <c r="BN331" s="68"/>
      <c r="BO331" s="68"/>
      <c r="BP331" s="68"/>
      <c r="BQ331" s="68"/>
      <c r="BR331" s="68"/>
    </row>
    <row r="332" spans="1:70" x14ac:dyDescent="0.25">
      <c r="F332" s="2" t="s">
        <v>341</v>
      </c>
      <c r="G332" s="2" t="s">
        <v>2793</v>
      </c>
      <c r="H332" s="2" t="s">
        <v>683</v>
      </c>
      <c r="I332" s="68"/>
      <c r="J332" s="68"/>
      <c r="K332" s="68" t="s">
        <v>7</v>
      </c>
      <c r="L332" s="3">
        <v>5000</v>
      </c>
      <c r="M332" s="2">
        <v>50</v>
      </c>
      <c r="N332" s="2">
        <v>250</v>
      </c>
      <c r="O332" s="68">
        <v>5</v>
      </c>
      <c r="P332" s="84"/>
      <c r="Q332" s="84"/>
      <c r="R332" s="86"/>
      <c r="S332" s="86"/>
      <c r="T332" s="108"/>
      <c r="U332" s="108"/>
      <c r="V332" s="108"/>
      <c r="W332" s="108"/>
      <c r="X332" s="68"/>
      <c r="Y332" s="68"/>
      <c r="Z332" s="68"/>
      <c r="AA332" s="68"/>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c r="AX332" s="68"/>
      <c r="AY332" s="68"/>
      <c r="AZ332" s="68"/>
      <c r="BA332" s="68"/>
      <c r="BB332" s="68"/>
      <c r="BC332" s="68"/>
      <c r="BD332" s="68"/>
      <c r="BE332" s="68"/>
      <c r="BF332" s="68"/>
      <c r="BG332" s="68"/>
      <c r="BH332" s="68"/>
      <c r="BI332" s="68"/>
      <c r="BJ332" s="68"/>
      <c r="BK332" s="68"/>
      <c r="BL332" s="68"/>
      <c r="BM332" s="84"/>
      <c r="BN332" s="68"/>
      <c r="BO332" s="68"/>
      <c r="BP332" s="68"/>
      <c r="BQ332" s="68"/>
      <c r="BR332" s="68"/>
    </row>
    <row r="333" spans="1:70" x14ac:dyDescent="0.25">
      <c r="F333" s="2" t="s">
        <v>341</v>
      </c>
      <c r="G333" s="2" t="s">
        <v>2793</v>
      </c>
      <c r="H333" s="2" t="s">
        <v>684</v>
      </c>
      <c r="I333" s="68"/>
      <c r="J333" s="68"/>
      <c r="K333" s="68" t="s">
        <v>12</v>
      </c>
      <c r="L333" s="3">
        <v>2000</v>
      </c>
      <c r="M333" s="2">
        <v>20</v>
      </c>
      <c r="N333" s="2">
        <v>100</v>
      </c>
      <c r="O333" s="68">
        <v>4</v>
      </c>
      <c r="P333" s="84"/>
      <c r="Q333" s="84"/>
      <c r="R333" s="86"/>
      <c r="S333" s="86"/>
      <c r="T333" s="108"/>
      <c r="U333" s="108"/>
      <c r="V333" s="108"/>
      <c r="W333" s="10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c r="BA333" s="68"/>
      <c r="BB333" s="68"/>
      <c r="BC333" s="68"/>
      <c r="BD333" s="68"/>
      <c r="BE333" s="68"/>
      <c r="BF333" s="68"/>
      <c r="BG333" s="68"/>
      <c r="BH333" s="68"/>
      <c r="BI333" s="68"/>
      <c r="BJ333" s="68"/>
      <c r="BK333" s="68"/>
      <c r="BL333" s="68"/>
      <c r="BM333" s="84"/>
      <c r="BN333" s="68"/>
      <c r="BO333" s="68"/>
      <c r="BP333" s="68"/>
      <c r="BQ333" s="68"/>
      <c r="BR333" s="68"/>
    </row>
    <row r="334" spans="1:70" x14ac:dyDescent="0.25">
      <c r="F334" s="2" t="s">
        <v>341</v>
      </c>
      <c r="G334" s="2" t="s">
        <v>2793</v>
      </c>
      <c r="H334" s="2" t="s">
        <v>685</v>
      </c>
      <c r="I334" s="68"/>
      <c r="J334" s="68"/>
      <c r="K334" s="68" t="s">
        <v>10</v>
      </c>
      <c r="L334" s="3">
        <v>25000</v>
      </c>
      <c r="M334" s="3">
        <v>250</v>
      </c>
      <c r="N334" s="3">
        <v>1250</v>
      </c>
      <c r="O334" s="68">
        <v>7</v>
      </c>
      <c r="P334" s="84"/>
      <c r="Q334" s="84"/>
      <c r="R334" s="86"/>
      <c r="S334" s="86"/>
      <c r="T334" s="108"/>
      <c r="U334" s="108"/>
      <c r="V334" s="108"/>
      <c r="W334" s="10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8"/>
      <c r="AZ334" s="68"/>
      <c r="BA334" s="68"/>
      <c r="BB334" s="68"/>
      <c r="BC334" s="68"/>
      <c r="BD334" s="68"/>
      <c r="BE334" s="68"/>
      <c r="BF334" s="68"/>
      <c r="BG334" s="68"/>
      <c r="BH334" s="68"/>
      <c r="BI334" s="68"/>
      <c r="BJ334" s="68"/>
      <c r="BK334" s="68"/>
      <c r="BL334" s="68"/>
      <c r="BM334" s="84"/>
      <c r="BN334" s="68"/>
      <c r="BO334" s="68"/>
      <c r="BP334" s="68"/>
      <c r="BQ334" s="68"/>
      <c r="BR334" s="68"/>
    </row>
    <row r="335" spans="1:70" x14ac:dyDescent="0.25">
      <c r="F335" s="2" t="s">
        <v>341</v>
      </c>
      <c r="G335" s="2" t="s">
        <v>2793</v>
      </c>
      <c r="H335" s="2" t="s">
        <v>686</v>
      </c>
      <c r="I335" s="68"/>
      <c r="J335" s="68"/>
      <c r="K335" s="68" t="s">
        <v>7</v>
      </c>
      <c r="L335" s="3">
        <v>5000</v>
      </c>
      <c r="M335" s="2">
        <v>50</v>
      </c>
      <c r="N335" s="2">
        <v>250</v>
      </c>
      <c r="O335" s="68">
        <v>5</v>
      </c>
      <c r="P335" s="84"/>
      <c r="Q335" s="84"/>
      <c r="R335" s="86"/>
      <c r="S335" s="86"/>
      <c r="T335" s="108"/>
      <c r="U335" s="108"/>
      <c r="V335" s="108"/>
      <c r="W335" s="10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c r="BA335" s="68"/>
      <c r="BB335" s="68"/>
      <c r="BC335" s="68"/>
      <c r="BD335" s="68"/>
      <c r="BE335" s="68"/>
      <c r="BF335" s="68"/>
      <c r="BG335" s="68"/>
      <c r="BH335" s="68"/>
      <c r="BI335" s="68"/>
      <c r="BJ335" s="68"/>
      <c r="BK335" s="68"/>
      <c r="BL335" s="68"/>
      <c r="BM335" s="84"/>
      <c r="BN335" s="68"/>
      <c r="BO335" s="68"/>
      <c r="BP335" s="68"/>
      <c r="BQ335" s="68"/>
      <c r="BR335" s="68"/>
    </row>
    <row r="336" spans="1:70" x14ac:dyDescent="0.25">
      <c r="F336" s="2" t="s">
        <v>341</v>
      </c>
      <c r="G336" s="2" t="s">
        <v>2793</v>
      </c>
      <c r="H336" s="2" t="s">
        <v>687</v>
      </c>
      <c r="I336" s="68"/>
      <c r="J336" s="68"/>
      <c r="K336" s="68" t="s">
        <v>12</v>
      </c>
      <c r="L336" s="3">
        <v>2000</v>
      </c>
      <c r="M336" s="2">
        <v>20</v>
      </c>
      <c r="N336" s="2">
        <v>100</v>
      </c>
      <c r="O336" s="68">
        <v>4</v>
      </c>
      <c r="P336" s="84"/>
      <c r="Q336" s="84"/>
      <c r="R336" s="86"/>
      <c r="S336" s="86"/>
      <c r="T336" s="108"/>
      <c r="U336" s="108"/>
      <c r="V336" s="108"/>
      <c r="W336" s="108"/>
      <c r="X336" s="68"/>
      <c r="Y336" s="68"/>
      <c r="Z336" s="68"/>
      <c r="AA336" s="68"/>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c r="AX336" s="68"/>
      <c r="AY336" s="68"/>
      <c r="AZ336" s="68"/>
      <c r="BA336" s="68"/>
      <c r="BB336" s="68"/>
      <c r="BC336" s="68"/>
      <c r="BD336" s="68"/>
      <c r="BE336" s="68"/>
      <c r="BF336" s="68"/>
      <c r="BG336" s="68"/>
      <c r="BH336" s="68"/>
      <c r="BI336" s="68"/>
      <c r="BJ336" s="68"/>
      <c r="BK336" s="68"/>
      <c r="BL336" s="68"/>
      <c r="BM336" s="84"/>
      <c r="BN336" s="68"/>
      <c r="BO336" s="68"/>
      <c r="BP336" s="68"/>
      <c r="BQ336" s="68"/>
      <c r="BR336" s="68"/>
    </row>
    <row r="337" spans="1:70" x14ac:dyDescent="0.25">
      <c r="F337" s="2" t="s">
        <v>341</v>
      </c>
      <c r="G337" s="2" t="s">
        <v>2793</v>
      </c>
      <c r="H337" s="2" t="s">
        <v>688</v>
      </c>
      <c r="I337" s="68"/>
      <c r="J337" s="68"/>
      <c r="K337" s="68" t="s">
        <v>689</v>
      </c>
      <c r="L337" s="3">
        <v>0</v>
      </c>
      <c r="M337" s="3">
        <v>0</v>
      </c>
      <c r="N337" s="3">
        <v>0</v>
      </c>
      <c r="O337" s="68">
        <v>0</v>
      </c>
      <c r="P337" s="84"/>
      <c r="Q337" s="84"/>
      <c r="R337" s="86"/>
      <c r="S337" s="86"/>
      <c r="T337" s="108"/>
      <c r="U337" s="108"/>
      <c r="V337" s="108"/>
      <c r="W337" s="108"/>
      <c r="X337" s="68"/>
      <c r="Y337" s="68"/>
      <c r="Z337" s="68"/>
      <c r="AA337" s="68"/>
      <c r="AB337" s="68"/>
      <c r="AC337" s="68"/>
      <c r="AD337" s="68"/>
      <c r="AE337" s="68"/>
      <c r="AF337" s="68"/>
      <c r="AG337" s="68"/>
      <c r="AH337" s="68"/>
      <c r="AI337" s="68"/>
      <c r="AJ337" s="68"/>
      <c r="AK337" s="68"/>
      <c r="AL337" s="68"/>
      <c r="AM337" s="68"/>
      <c r="AN337" s="68"/>
      <c r="AO337" s="68"/>
      <c r="AP337" s="68"/>
      <c r="AQ337" s="68"/>
      <c r="AR337" s="68"/>
      <c r="AS337" s="68"/>
      <c r="AT337" s="68"/>
      <c r="AU337" s="68"/>
      <c r="AV337" s="68"/>
      <c r="AW337" s="68"/>
      <c r="AX337" s="68"/>
      <c r="AY337" s="68"/>
      <c r="AZ337" s="68"/>
      <c r="BA337" s="68"/>
      <c r="BB337" s="68"/>
      <c r="BC337" s="68"/>
      <c r="BD337" s="68"/>
      <c r="BE337" s="68"/>
      <c r="BF337" s="68"/>
      <c r="BG337" s="68"/>
      <c r="BH337" s="68"/>
      <c r="BI337" s="68"/>
      <c r="BJ337" s="68"/>
      <c r="BK337" s="68"/>
      <c r="BL337" s="68"/>
      <c r="BM337" s="84"/>
      <c r="BN337" s="68"/>
      <c r="BO337" s="68"/>
      <c r="BP337" s="68"/>
      <c r="BQ337" s="68"/>
      <c r="BR337" s="68"/>
    </row>
    <row r="338" spans="1:70" s="96" customFormat="1" x14ac:dyDescent="0.25">
      <c r="A338" s="97"/>
      <c r="B338" s="97"/>
      <c r="C338" s="97"/>
      <c r="D338" s="97"/>
      <c r="E338" s="97"/>
      <c r="F338" s="121" t="s">
        <v>336</v>
      </c>
      <c r="G338" s="121" t="s">
        <v>339</v>
      </c>
      <c r="H338" s="121" t="s">
        <v>2794</v>
      </c>
      <c r="I338" s="88" t="s">
        <v>1695</v>
      </c>
      <c r="J338" s="88"/>
      <c r="K338" s="88" t="s">
        <v>602</v>
      </c>
      <c r="L338" s="122"/>
      <c r="M338" s="122"/>
      <c r="N338" s="122"/>
      <c r="O338" s="88"/>
      <c r="P338" s="91">
        <f>SUM(R338:BM338)</f>
        <v>4</v>
      </c>
      <c r="Q338" s="91">
        <f>O338-P338</f>
        <v>-4</v>
      </c>
      <c r="R338" s="88"/>
      <c r="S338" s="88"/>
      <c r="T338" s="123"/>
      <c r="U338" s="123"/>
      <c r="V338" s="123"/>
      <c r="W338" s="123"/>
      <c r="X338" s="88"/>
      <c r="Y338" s="88"/>
      <c r="Z338" s="88"/>
      <c r="AA338" s="88"/>
      <c r="AB338" s="88"/>
      <c r="AC338" s="88"/>
      <c r="AD338" s="88"/>
      <c r="AE338" s="88"/>
      <c r="AF338" s="88"/>
      <c r="AG338" s="88"/>
      <c r="AH338" s="88"/>
      <c r="AI338" s="88"/>
      <c r="AJ338" s="88"/>
      <c r="AK338" s="88"/>
      <c r="AL338" s="88"/>
      <c r="AM338" s="88"/>
      <c r="AN338" s="88"/>
      <c r="AO338" s="88"/>
      <c r="AP338" s="88"/>
      <c r="AQ338" s="88"/>
      <c r="AR338" s="88"/>
      <c r="AS338" s="88"/>
      <c r="AT338" s="88"/>
      <c r="AU338" s="88"/>
      <c r="AV338" s="88"/>
      <c r="AW338" s="88">
        <v>1</v>
      </c>
      <c r="AX338" s="88"/>
      <c r="AY338" s="88"/>
      <c r="AZ338" s="88"/>
      <c r="BA338" s="88">
        <v>1</v>
      </c>
      <c r="BB338" s="88"/>
      <c r="BC338" s="88"/>
      <c r="BD338" s="88"/>
      <c r="BE338" s="88"/>
      <c r="BF338" s="88"/>
      <c r="BG338" s="88"/>
      <c r="BH338" s="88"/>
      <c r="BI338" s="88"/>
      <c r="BJ338" s="88">
        <v>1</v>
      </c>
      <c r="BK338" s="88"/>
      <c r="BL338" s="88">
        <v>1</v>
      </c>
      <c r="BM338" s="91"/>
      <c r="BN338" s="88"/>
      <c r="BO338" s="88"/>
      <c r="BP338" s="88"/>
      <c r="BQ338" s="88"/>
      <c r="BR338" s="88"/>
    </row>
    <row r="339" spans="1:70" x14ac:dyDescent="0.25">
      <c r="F339" s="2" t="s">
        <v>336</v>
      </c>
      <c r="G339" s="2" t="s">
        <v>2838</v>
      </c>
      <c r="H339" s="2" t="s">
        <v>690</v>
      </c>
      <c r="I339" s="68"/>
      <c r="J339" s="68"/>
      <c r="K339" s="68" t="s">
        <v>12</v>
      </c>
      <c r="L339" s="3">
        <v>2000</v>
      </c>
      <c r="M339" s="2">
        <v>20</v>
      </c>
      <c r="N339" s="2">
        <v>100</v>
      </c>
      <c r="O339" s="68">
        <v>4</v>
      </c>
      <c r="P339" s="84"/>
      <c r="Q339" s="84"/>
      <c r="R339" s="86"/>
      <c r="S339" s="86"/>
      <c r="T339" s="108"/>
      <c r="U339" s="108"/>
      <c r="V339" s="108"/>
      <c r="W339" s="108"/>
      <c r="X339" s="68"/>
      <c r="Y339" s="68"/>
      <c r="Z339" s="68"/>
      <c r="AA339" s="68"/>
      <c r="AB339" s="68"/>
      <c r="AC339" s="68"/>
      <c r="AD339" s="68"/>
      <c r="AE339" s="68"/>
      <c r="AF339" s="68"/>
      <c r="AG339" s="68"/>
      <c r="AH339" s="68"/>
      <c r="AI339" s="68"/>
      <c r="AJ339" s="68"/>
      <c r="AK339" s="68"/>
      <c r="AL339" s="68"/>
      <c r="AM339" s="68"/>
      <c r="AN339" s="68"/>
      <c r="AO339" s="68"/>
      <c r="AP339" s="68"/>
      <c r="AQ339" s="68"/>
      <c r="AR339" s="68"/>
      <c r="AS339" s="68"/>
      <c r="AT339" s="68"/>
      <c r="AU339" s="68"/>
      <c r="AV339" s="68"/>
      <c r="AW339" s="68"/>
      <c r="AX339" s="68"/>
      <c r="AY339" s="68"/>
      <c r="AZ339" s="68"/>
      <c r="BA339" s="68"/>
      <c r="BB339" s="68"/>
      <c r="BC339" s="68"/>
      <c r="BD339" s="68"/>
      <c r="BE339" s="68"/>
      <c r="BF339" s="68"/>
      <c r="BG339" s="68"/>
      <c r="BH339" s="68"/>
      <c r="BI339" s="68"/>
      <c r="BJ339" s="68"/>
      <c r="BK339" s="68"/>
      <c r="BL339" s="68"/>
      <c r="BM339" s="84"/>
      <c r="BN339" s="68"/>
      <c r="BO339" s="68"/>
      <c r="BP339" s="68"/>
      <c r="BQ339" s="68"/>
      <c r="BR339" s="68"/>
    </row>
    <row r="340" spans="1:70" x14ac:dyDescent="0.25">
      <c r="F340" s="2" t="s">
        <v>336</v>
      </c>
      <c r="G340" s="2" t="s">
        <v>2838</v>
      </c>
      <c r="H340" s="2" t="s">
        <v>691</v>
      </c>
      <c r="I340" s="68"/>
      <c r="J340" s="68"/>
      <c r="K340" s="68" t="s">
        <v>7</v>
      </c>
      <c r="L340" s="3">
        <v>5000</v>
      </c>
      <c r="M340" s="2">
        <v>50</v>
      </c>
      <c r="N340" s="2">
        <v>250</v>
      </c>
      <c r="O340" s="68">
        <v>5</v>
      </c>
      <c r="P340" s="84"/>
      <c r="Q340" s="84"/>
      <c r="R340" s="86"/>
      <c r="S340" s="86"/>
      <c r="T340" s="108"/>
      <c r="U340" s="108"/>
      <c r="V340" s="108"/>
      <c r="W340" s="108"/>
      <c r="X340" s="68"/>
      <c r="Y340" s="68"/>
      <c r="Z340" s="68"/>
      <c r="AA340" s="68"/>
      <c r="AB340" s="68"/>
      <c r="AC340" s="68"/>
      <c r="AD340" s="68"/>
      <c r="AE340" s="68"/>
      <c r="AF340" s="68"/>
      <c r="AG340" s="68"/>
      <c r="AH340" s="68"/>
      <c r="AI340" s="68"/>
      <c r="AJ340" s="68"/>
      <c r="AK340" s="68"/>
      <c r="AL340" s="68"/>
      <c r="AM340" s="68"/>
      <c r="AN340" s="68"/>
      <c r="AO340" s="68"/>
      <c r="AP340" s="68"/>
      <c r="AQ340" s="68"/>
      <c r="AR340" s="68"/>
      <c r="AS340" s="68"/>
      <c r="AT340" s="68"/>
      <c r="AU340" s="68"/>
      <c r="AV340" s="68"/>
      <c r="AW340" s="68"/>
      <c r="AX340" s="68"/>
      <c r="AY340" s="68"/>
      <c r="AZ340" s="68"/>
      <c r="BA340" s="68"/>
      <c r="BB340" s="68"/>
      <c r="BC340" s="68"/>
      <c r="BD340" s="68"/>
      <c r="BE340" s="68"/>
      <c r="BF340" s="68"/>
      <c r="BG340" s="68"/>
      <c r="BH340" s="68"/>
      <c r="BI340" s="68"/>
      <c r="BJ340" s="68"/>
      <c r="BK340" s="68"/>
      <c r="BL340" s="68"/>
      <c r="BM340" s="84"/>
      <c r="BN340" s="68"/>
      <c r="BO340" s="68"/>
      <c r="BP340" s="68"/>
      <c r="BQ340" s="68"/>
      <c r="BR340" s="68"/>
    </row>
    <row r="341" spans="1:70" x14ac:dyDescent="0.25">
      <c r="F341" s="2" t="s">
        <v>336</v>
      </c>
      <c r="G341" s="2" t="s">
        <v>2838</v>
      </c>
      <c r="H341" s="2" t="s">
        <v>692</v>
      </c>
      <c r="I341" s="68"/>
      <c r="J341" s="68"/>
      <c r="K341" s="68" t="s">
        <v>7</v>
      </c>
      <c r="L341" s="3">
        <v>5000</v>
      </c>
      <c r="M341" s="2">
        <v>50</v>
      </c>
      <c r="N341" s="2">
        <v>250</v>
      </c>
      <c r="O341" s="68">
        <v>5</v>
      </c>
      <c r="P341" s="84"/>
      <c r="Q341" s="84"/>
      <c r="R341" s="86"/>
      <c r="S341" s="86"/>
      <c r="T341" s="108"/>
      <c r="U341" s="108"/>
      <c r="V341" s="108"/>
      <c r="W341" s="108"/>
      <c r="X341" s="68"/>
      <c r="Y341" s="68"/>
      <c r="Z341" s="68"/>
      <c r="AA341" s="68"/>
      <c r="AB341" s="68"/>
      <c r="AC341" s="68"/>
      <c r="AD341" s="68"/>
      <c r="AE341" s="68"/>
      <c r="AF341" s="68"/>
      <c r="AG341" s="68"/>
      <c r="AH341" s="68"/>
      <c r="AI341" s="68"/>
      <c r="AJ341" s="68"/>
      <c r="AK341" s="68"/>
      <c r="AL341" s="68"/>
      <c r="AM341" s="68"/>
      <c r="AN341" s="68"/>
      <c r="AO341" s="68"/>
      <c r="AP341" s="68"/>
      <c r="AQ341" s="68"/>
      <c r="AR341" s="68"/>
      <c r="AS341" s="68"/>
      <c r="AT341" s="68"/>
      <c r="AU341" s="68"/>
      <c r="AV341" s="68"/>
      <c r="AW341" s="68"/>
      <c r="AX341" s="68"/>
      <c r="AY341" s="68"/>
      <c r="AZ341" s="68"/>
      <c r="BA341" s="68"/>
      <c r="BB341" s="68"/>
      <c r="BC341" s="68"/>
      <c r="BD341" s="68"/>
      <c r="BE341" s="68"/>
      <c r="BF341" s="68"/>
      <c r="BG341" s="68"/>
      <c r="BH341" s="68"/>
      <c r="BI341" s="68"/>
      <c r="BJ341" s="68"/>
      <c r="BK341" s="68"/>
      <c r="BL341" s="68"/>
      <c r="BM341" s="84"/>
      <c r="BN341" s="68"/>
      <c r="BO341" s="68"/>
      <c r="BP341" s="68"/>
      <c r="BQ341" s="68"/>
      <c r="BR341" s="68"/>
    </row>
    <row r="342" spans="1:70" x14ac:dyDescent="0.25">
      <c r="F342" s="2" t="s">
        <v>336</v>
      </c>
      <c r="G342" s="2" t="s">
        <v>2838</v>
      </c>
      <c r="H342" s="2" t="s">
        <v>693</v>
      </c>
      <c r="I342" s="68"/>
      <c r="J342" s="68"/>
      <c r="K342" s="68" t="s">
        <v>10</v>
      </c>
      <c r="L342" s="3">
        <v>25000</v>
      </c>
      <c r="M342" s="3">
        <v>250</v>
      </c>
      <c r="N342" s="3">
        <v>1250</v>
      </c>
      <c r="O342" s="68">
        <v>7</v>
      </c>
      <c r="P342" s="84"/>
      <c r="Q342" s="84"/>
      <c r="R342" s="86"/>
      <c r="S342" s="86"/>
      <c r="T342" s="108"/>
      <c r="U342" s="108"/>
      <c r="V342" s="108"/>
      <c r="W342" s="108"/>
      <c r="X342" s="68"/>
      <c r="Y342" s="68"/>
      <c r="Z342" s="68"/>
      <c r="AA342" s="68"/>
      <c r="AB342" s="68"/>
      <c r="AC342" s="68"/>
      <c r="AD342" s="68"/>
      <c r="AE342" s="68"/>
      <c r="AF342" s="68"/>
      <c r="AG342" s="68"/>
      <c r="AH342" s="68"/>
      <c r="AI342" s="68"/>
      <c r="AJ342" s="68"/>
      <c r="AK342" s="68"/>
      <c r="AL342" s="68"/>
      <c r="AM342" s="68"/>
      <c r="AN342" s="68"/>
      <c r="AO342" s="68"/>
      <c r="AP342" s="68"/>
      <c r="AQ342" s="68"/>
      <c r="AR342" s="68"/>
      <c r="AS342" s="68"/>
      <c r="AT342" s="68"/>
      <c r="AU342" s="68"/>
      <c r="AV342" s="68"/>
      <c r="AW342" s="68"/>
      <c r="AX342" s="68"/>
      <c r="AY342" s="68"/>
      <c r="AZ342" s="68"/>
      <c r="BA342" s="68"/>
      <c r="BB342" s="68"/>
      <c r="BC342" s="68"/>
      <c r="BD342" s="68"/>
      <c r="BE342" s="68"/>
      <c r="BF342" s="68"/>
      <c r="BG342" s="68"/>
      <c r="BH342" s="68"/>
      <c r="BI342" s="68"/>
      <c r="BJ342" s="68"/>
      <c r="BK342" s="68"/>
      <c r="BL342" s="68"/>
      <c r="BM342" s="84"/>
      <c r="BN342" s="68"/>
      <c r="BO342" s="68"/>
      <c r="BP342" s="68"/>
      <c r="BQ342" s="68"/>
      <c r="BR342" s="68"/>
    </row>
    <row r="343" spans="1:70" x14ac:dyDescent="0.25">
      <c r="F343" s="2" t="s">
        <v>336</v>
      </c>
      <c r="G343" s="2" t="s">
        <v>2838</v>
      </c>
      <c r="H343" s="2" t="s">
        <v>694</v>
      </c>
      <c r="I343" s="68"/>
      <c r="J343" s="68"/>
      <c r="K343" s="68" t="s">
        <v>7</v>
      </c>
      <c r="L343" s="3">
        <v>5000</v>
      </c>
      <c r="M343" s="2">
        <v>50</v>
      </c>
      <c r="N343" s="2">
        <v>250</v>
      </c>
      <c r="O343" s="68">
        <v>5</v>
      </c>
      <c r="P343" s="84"/>
      <c r="Q343" s="84"/>
      <c r="R343" s="86"/>
      <c r="S343" s="86"/>
      <c r="T343" s="108"/>
      <c r="U343" s="108"/>
      <c r="V343" s="108"/>
      <c r="W343" s="108"/>
      <c r="X343" s="68"/>
      <c r="Y343" s="68"/>
      <c r="Z343" s="68"/>
      <c r="AA343" s="68"/>
      <c r="AB343" s="68"/>
      <c r="AC343" s="68"/>
      <c r="AD343" s="68"/>
      <c r="AE343" s="68"/>
      <c r="AF343" s="68"/>
      <c r="AG343" s="68"/>
      <c r="AH343" s="68"/>
      <c r="AI343" s="68"/>
      <c r="AJ343" s="68"/>
      <c r="AK343" s="68"/>
      <c r="AL343" s="68"/>
      <c r="AM343" s="68"/>
      <c r="AN343" s="68"/>
      <c r="AO343" s="68"/>
      <c r="AP343" s="68"/>
      <c r="AQ343" s="68"/>
      <c r="AR343" s="68"/>
      <c r="AS343" s="68"/>
      <c r="AT343" s="68"/>
      <c r="AU343" s="68"/>
      <c r="AV343" s="68"/>
      <c r="AW343" s="68"/>
      <c r="AX343" s="68"/>
      <c r="AY343" s="68"/>
      <c r="AZ343" s="68"/>
      <c r="BA343" s="68"/>
      <c r="BB343" s="68"/>
      <c r="BC343" s="68"/>
      <c r="BD343" s="68"/>
      <c r="BE343" s="68"/>
      <c r="BF343" s="68"/>
      <c r="BG343" s="68"/>
      <c r="BH343" s="68"/>
      <c r="BI343" s="68"/>
      <c r="BJ343" s="68"/>
      <c r="BK343" s="68"/>
      <c r="BL343" s="68"/>
      <c r="BM343" s="84"/>
      <c r="BN343" s="68"/>
      <c r="BO343" s="68"/>
      <c r="BP343" s="68"/>
      <c r="BQ343" s="68"/>
      <c r="BR343" s="68"/>
    </row>
    <row r="344" spans="1:70" x14ac:dyDescent="0.25">
      <c r="F344" s="2" t="s">
        <v>336</v>
      </c>
      <c r="G344" s="2" t="s">
        <v>2838</v>
      </c>
      <c r="H344" s="2" t="s">
        <v>695</v>
      </c>
      <c r="I344" s="68"/>
      <c r="J344" s="68"/>
      <c r="K344" s="68" t="s">
        <v>12</v>
      </c>
      <c r="L344" s="3">
        <v>2000</v>
      </c>
      <c r="M344" s="2">
        <v>20</v>
      </c>
      <c r="N344" s="2">
        <v>100</v>
      </c>
      <c r="O344" s="68">
        <v>4</v>
      </c>
      <c r="P344" s="84"/>
      <c r="Q344" s="84"/>
      <c r="R344" s="86"/>
      <c r="S344" s="86"/>
      <c r="T344" s="108"/>
      <c r="U344" s="108"/>
      <c r="V344" s="108"/>
      <c r="W344" s="108"/>
      <c r="X344" s="68"/>
      <c r="Y344" s="68"/>
      <c r="Z344" s="68"/>
      <c r="AA344" s="68"/>
      <c r="AB344" s="68"/>
      <c r="AC344" s="68"/>
      <c r="AD344" s="68"/>
      <c r="AE344" s="68"/>
      <c r="AF344" s="68"/>
      <c r="AG344" s="68"/>
      <c r="AH344" s="68"/>
      <c r="AI344" s="68"/>
      <c r="AJ344" s="68"/>
      <c r="AK344" s="68"/>
      <c r="AL344" s="68"/>
      <c r="AM344" s="68"/>
      <c r="AN344" s="68"/>
      <c r="AO344" s="68"/>
      <c r="AP344" s="68"/>
      <c r="AQ344" s="68"/>
      <c r="AR344" s="68"/>
      <c r="AS344" s="68"/>
      <c r="AT344" s="68"/>
      <c r="AU344" s="68"/>
      <c r="AV344" s="68"/>
      <c r="AW344" s="68"/>
      <c r="AX344" s="68"/>
      <c r="AY344" s="68"/>
      <c r="AZ344" s="68"/>
      <c r="BA344" s="68"/>
      <c r="BB344" s="68"/>
      <c r="BC344" s="68"/>
      <c r="BD344" s="68"/>
      <c r="BE344" s="68"/>
      <c r="BF344" s="68"/>
      <c r="BG344" s="68"/>
      <c r="BH344" s="68"/>
      <c r="BI344" s="68"/>
      <c r="BJ344" s="68"/>
      <c r="BK344" s="68"/>
      <c r="BL344" s="68"/>
      <c r="BM344" s="84"/>
      <c r="BN344" s="68"/>
      <c r="BO344" s="68"/>
      <c r="BP344" s="68"/>
      <c r="BQ344" s="68"/>
      <c r="BR344" s="68"/>
    </row>
    <row r="345" spans="1:70" x14ac:dyDescent="0.25">
      <c r="F345" s="2" t="s">
        <v>336</v>
      </c>
      <c r="G345" s="2" t="s">
        <v>2838</v>
      </c>
      <c r="H345" s="2" t="s">
        <v>696</v>
      </c>
      <c r="I345" s="68"/>
      <c r="J345" s="68"/>
      <c r="K345" s="68" t="s">
        <v>7</v>
      </c>
      <c r="L345" s="3">
        <v>5000</v>
      </c>
      <c r="M345" s="2">
        <v>50</v>
      </c>
      <c r="N345" s="2">
        <v>250</v>
      </c>
      <c r="O345" s="68">
        <v>5</v>
      </c>
      <c r="P345" s="84"/>
      <c r="Q345" s="84"/>
      <c r="R345" s="86"/>
      <c r="S345" s="86"/>
      <c r="T345" s="108"/>
      <c r="U345" s="108"/>
      <c r="V345" s="108"/>
      <c r="W345" s="108"/>
      <c r="X345" s="68"/>
      <c r="Y345" s="68"/>
      <c r="Z345" s="68"/>
      <c r="AA345" s="68"/>
      <c r="AB345" s="68"/>
      <c r="AC345" s="68"/>
      <c r="AD345" s="68"/>
      <c r="AE345" s="68"/>
      <c r="AF345" s="68"/>
      <c r="AG345" s="68"/>
      <c r="AH345" s="68"/>
      <c r="AI345" s="68"/>
      <c r="AJ345" s="68"/>
      <c r="AK345" s="68"/>
      <c r="AL345" s="68"/>
      <c r="AM345" s="68"/>
      <c r="AN345" s="68"/>
      <c r="AO345" s="68"/>
      <c r="AP345" s="68"/>
      <c r="AQ345" s="68"/>
      <c r="AR345" s="68"/>
      <c r="AS345" s="68"/>
      <c r="AT345" s="68"/>
      <c r="AU345" s="68"/>
      <c r="AV345" s="68"/>
      <c r="AW345" s="68"/>
      <c r="AX345" s="68"/>
      <c r="AY345" s="68"/>
      <c r="AZ345" s="68"/>
      <c r="BA345" s="68"/>
      <c r="BB345" s="68"/>
      <c r="BC345" s="68"/>
      <c r="BD345" s="68"/>
      <c r="BE345" s="68"/>
      <c r="BF345" s="68"/>
      <c r="BG345" s="68"/>
      <c r="BH345" s="68"/>
      <c r="BI345" s="68"/>
      <c r="BJ345" s="68"/>
      <c r="BK345" s="68"/>
      <c r="BL345" s="68"/>
      <c r="BM345" s="84"/>
      <c r="BN345" s="68"/>
      <c r="BO345" s="68"/>
      <c r="BP345" s="68"/>
      <c r="BQ345" s="68"/>
      <c r="BR345" s="68"/>
    </row>
    <row r="346" spans="1:70" x14ac:dyDescent="0.25">
      <c r="F346" s="2" t="s">
        <v>336</v>
      </c>
      <c r="G346" s="2" t="s">
        <v>2838</v>
      </c>
      <c r="H346" s="2" t="s">
        <v>697</v>
      </c>
      <c r="I346" s="68"/>
      <c r="J346" s="68"/>
      <c r="K346" s="68" t="s">
        <v>7</v>
      </c>
      <c r="L346" s="3">
        <v>5000</v>
      </c>
      <c r="M346" s="2">
        <v>50</v>
      </c>
      <c r="N346" s="2">
        <v>250</v>
      </c>
      <c r="O346" s="68">
        <v>5</v>
      </c>
      <c r="P346" s="84"/>
      <c r="Q346" s="84"/>
      <c r="R346" s="86"/>
      <c r="S346" s="86"/>
      <c r="T346" s="108"/>
      <c r="U346" s="108"/>
      <c r="V346" s="108"/>
      <c r="W346" s="108"/>
      <c r="X346" s="68"/>
      <c r="Y346" s="68"/>
      <c r="Z346" s="68"/>
      <c r="AA346" s="68"/>
      <c r="AB346" s="68"/>
      <c r="AC346" s="68"/>
      <c r="AD346" s="68"/>
      <c r="AE346" s="68"/>
      <c r="AF346" s="68"/>
      <c r="AG346" s="68"/>
      <c r="AH346" s="68"/>
      <c r="AI346" s="68"/>
      <c r="AJ346" s="68"/>
      <c r="AK346" s="68"/>
      <c r="AL346" s="68"/>
      <c r="AM346" s="68"/>
      <c r="AN346" s="68"/>
      <c r="AO346" s="68"/>
      <c r="AP346" s="68"/>
      <c r="AQ346" s="68"/>
      <c r="AR346" s="68"/>
      <c r="AS346" s="68"/>
      <c r="AT346" s="68"/>
      <c r="AU346" s="68"/>
      <c r="AV346" s="68"/>
      <c r="AW346" s="68"/>
      <c r="AX346" s="68"/>
      <c r="AY346" s="68"/>
      <c r="AZ346" s="68"/>
      <c r="BA346" s="68"/>
      <c r="BB346" s="68"/>
      <c r="BC346" s="68"/>
      <c r="BD346" s="68"/>
      <c r="BE346" s="68"/>
      <c r="BF346" s="68"/>
      <c r="BG346" s="68"/>
      <c r="BH346" s="68"/>
      <c r="BI346" s="68"/>
      <c r="BJ346" s="68"/>
      <c r="BK346" s="68"/>
      <c r="BL346" s="68"/>
      <c r="BM346" s="84"/>
      <c r="BN346" s="68"/>
      <c r="BO346" s="68"/>
      <c r="BP346" s="68"/>
      <c r="BQ346" s="68"/>
      <c r="BR346" s="68"/>
    </row>
    <row r="347" spans="1:70" x14ac:dyDescent="0.25">
      <c r="F347" s="2" t="s">
        <v>336</v>
      </c>
      <c r="G347" s="2" t="s">
        <v>2838</v>
      </c>
      <c r="H347" s="2" t="s">
        <v>698</v>
      </c>
      <c r="I347" s="68"/>
      <c r="J347" s="68"/>
      <c r="K347" s="68" t="s">
        <v>12</v>
      </c>
      <c r="L347" s="3">
        <v>2000</v>
      </c>
      <c r="M347" s="2">
        <v>20</v>
      </c>
      <c r="N347" s="2">
        <v>100</v>
      </c>
      <c r="O347" s="68">
        <v>4</v>
      </c>
      <c r="P347" s="84"/>
      <c r="Q347" s="84"/>
      <c r="R347" s="86"/>
      <c r="S347" s="86"/>
      <c r="T347" s="108"/>
      <c r="U347" s="108"/>
      <c r="V347" s="108"/>
      <c r="W347" s="108"/>
      <c r="X347" s="68"/>
      <c r="Y347" s="68"/>
      <c r="Z347" s="68"/>
      <c r="AA347" s="68"/>
      <c r="AB347" s="68"/>
      <c r="AC347" s="68"/>
      <c r="AD347" s="68"/>
      <c r="AE347" s="68"/>
      <c r="AF347" s="68"/>
      <c r="AG347" s="68"/>
      <c r="AH347" s="68"/>
      <c r="AI347" s="68"/>
      <c r="AJ347" s="68"/>
      <c r="AK347" s="68"/>
      <c r="AL347" s="68"/>
      <c r="AM347" s="68"/>
      <c r="AN347" s="68"/>
      <c r="AO347" s="68"/>
      <c r="AP347" s="68"/>
      <c r="AQ347" s="68"/>
      <c r="AR347" s="68"/>
      <c r="AS347" s="68"/>
      <c r="AT347" s="68"/>
      <c r="AU347" s="68"/>
      <c r="AV347" s="68"/>
      <c r="AW347" s="68"/>
      <c r="AX347" s="68"/>
      <c r="AY347" s="68"/>
      <c r="AZ347" s="68"/>
      <c r="BA347" s="68"/>
      <c r="BB347" s="68"/>
      <c r="BC347" s="68"/>
      <c r="BD347" s="68"/>
      <c r="BE347" s="68"/>
      <c r="BF347" s="68"/>
      <c r="BG347" s="68"/>
      <c r="BH347" s="68"/>
      <c r="BI347" s="68"/>
      <c r="BJ347" s="68"/>
      <c r="BK347" s="68"/>
      <c r="BL347" s="68"/>
      <c r="BM347" s="84"/>
      <c r="BN347" s="68"/>
      <c r="BO347" s="68"/>
      <c r="BP347" s="68"/>
      <c r="BQ347" s="68"/>
      <c r="BR347" s="68"/>
    </row>
    <row r="348" spans="1:70" s="96" customFormat="1" x14ac:dyDescent="0.25">
      <c r="A348" s="97"/>
      <c r="B348" s="97"/>
      <c r="C348" s="97"/>
      <c r="D348" s="97"/>
      <c r="E348" s="97"/>
      <c r="F348" s="121" t="s">
        <v>90</v>
      </c>
      <c r="G348" s="121" t="s">
        <v>334</v>
      </c>
      <c r="H348" s="121" t="s">
        <v>394</v>
      </c>
      <c r="I348" s="88" t="s">
        <v>1694</v>
      </c>
      <c r="J348" s="88"/>
      <c r="K348" s="88" t="s">
        <v>602</v>
      </c>
      <c r="L348" s="122"/>
      <c r="M348" s="122"/>
      <c r="N348" s="122"/>
      <c r="O348" s="88"/>
      <c r="P348" s="91">
        <f>SUM(R348:BM348)</f>
        <v>4</v>
      </c>
      <c r="Q348" s="91">
        <f>O348-P348</f>
        <v>-4</v>
      </c>
      <c r="R348" s="88"/>
      <c r="S348" s="88"/>
      <c r="T348" s="123"/>
      <c r="U348" s="123"/>
      <c r="V348" s="123"/>
      <c r="W348" s="123"/>
      <c r="X348" s="88"/>
      <c r="Y348" s="88"/>
      <c r="Z348" s="88"/>
      <c r="AA348" s="88"/>
      <c r="AB348" s="88"/>
      <c r="AC348" s="88"/>
      <c r="AD348" s="88"/>
      <c r="AE348" s="88"/>
      <c r="AF348" s="88"/>
      <c r="AG348" s="88"/>
      <c r="AH348" s="88"/>
      <c r="AI348" s="88"/>
      <c r="AJ348" s="88"/>
      <c r="AK348" s="88"/>
      <c r="AL348" s="88"/>
      <c r="AM348" s="88"/>
      <c r="AN348" s="88"/>
      <c r="AO348" s="88"/>
      <c r="AP348" s="88"/>
      <c r="AQ348" s="88"/>
      <c r="AR348" s="88"/>
      <c r="AS348" s="88"/>
      <c r="AT348" s="88"/>
      <c r="AU348" s="88"/>
      <c r="AV348" s="88"/>
      <c r="AW348" s="88">
        <v>1</v>
      </c>
      <c r="AX348" s="88"/>
      <c r="AY348" s="88"/>
      <c r="AZ348" s="88"/>
      <c r="BA348" s="88">
        <v>1</v>
      </c>
      <c r="BB348" s="88"/>
      <c r="BC348" s="88"/>
      <c r="BD348" s="88"/>
      <c r="BE348" s="88"/>
      <c r="BF348" s="88"/>
      <c r="BG348" s="88"/>
      <c r="BH348" s="88"/>
      <c r="BI348" s="88"/>
      <c r="BJ348" s="88">
        <v>1</v>
      </c>
      <c r="BK348" s="88"/>
      <c r="BL348" s="88"/>
      <c r="BM348" s="91">
        <v>1</v>
      </c>
      <c r="BN348" s="88"/>
      <c r="BO348" s="88"/>
      <c r="BP348" s="88"/>
      <c r="BQ348" s="88"/>
      <c r="BR348" s="88"/>
    </row>
    <row r="349" spans="1:70" x14ac:dyDescent="0.25">
      <c r="F349" s="2" t="s">
        <v>90</v>
      </c>
      <c r="G349" s="2" t="s">
        <v>706</v>
      </c>
      <c r="H349" s="2" t="s">
        <v>699</v>
      </c>
      <c r="I349" s="68"/>
      <c r="J349" s="68"/>
      <c r="K349" s="68" t="s">
        <v>12</v>
      </c>
      <c r="L349" s="3">
        <v>2000</v>
      </c>
      <c r="M349" s="2">
        <v>20</v>
      </c>
      <c r="N349" s="2">
        <v>100</v>
      </c>
      <c r="O349" s="68">
        <v>4</v>
      </c>
      <c r="P349" s="84"/>
      <c r="Q349" s="84"/>
      <c r="R349" s="86"/>
      <c r="S349" s="86"/>
      <c r="T349" s="108"/>
      <c r="U349" s="108"/>
      <c r="V349" s="108"/>
      <c r="W349" s="10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c r="AX349" s="68"/>
      <c r="AY349" s="68"/>
      <c r="AZ349" s="68"/>
      <c r="BA349" s="68"/>
      <c r="BB349" s="68"/>
      <c r="BC349" s="68"/>
      <c r="BD349" s="68"/>
      <c r="BE349" s="68"/>
      <c r="BF349" s="68"/>
      <c r="BG349" s="68"/>
      <c r="BH349" s="68"/>
      <c r="BI349" s="68"/>
      <c r="BJ349" s="68"/>
      <c r="BK349" s="68"/>
      <c r="BL349" s="68"/>
      <c r="BM349" s="84"/>
      <c r="BN349" s="68"/>
      <c r="BO349" s="68"/>
      <c r="BP349" s="68"/>
      <c r="BQ349" s="68"/>
      <c r="BR349" s="68"/>
    </row>
    <row r="350" spans="1:70" x14ac:dyDescent="0.25">
      <c r="F350" s="2" t="s">
        <v>90</v>
      </c>
      <c r="G350" s="2" t="s">
        <v>706</v>
      </c>
      <c r="H350" s="2" t="s">
        <v>331</v>
      </c>
      <c r="I350" s="68"/>
      <c r="J350" s="68"/>
      <c r="K350" s="68" t="s">
        <v>7</v>
      </c>
      <c r="L350" s="3">
        <v>5000</v>
      </c>
      <c r="M350" s="2">
        <v>50</v>
      </c>
      <c r="N350" s="2">
        <v>250</v>
      </c>
      <c r="O350" s="68">
        <v>5</v>
      </c>
      <c r="P350" s="84"/>
      <c r="Q350" s="84"/>
      <c r="R350" s="86"/>
      <c r="S350" s="86"/>
      <c r="T350" s="108"/>
      <c r="U350" s="108"/>
      <c r="V350" s="108"/>
      <c r="W350" s="108"/>
      <c r="X350" s="68"/>
      <c r="Y350" s="68"/>
      <c r="Z350" s="68"/>
      <c r="AA350" s="68"/>
      <c r="AB350" s="68"/>
      <c r="AC350" s="68"/>
      <c r="AD350" s="68"/>
      <c r="AE350" s="68"/>
      <c r="AF350" s="68"/>
      <c r="AG350" s="68"/>
      <c r="AH350" s="68"/>
      <c r="AI350" s="68"/>
      <c r="AJ350" s="68"/>
      <c r="AK350" s="68"/>
      <c r="AL350" s="68"/>
      <c r="AM350" s="68"/>
      <c r="AN350" s="68"/>
      <c r="AO350" s="68"/>
      <c r="AP350" s="68"/>
      <c r="AQ350" s="68"/>
      <c r="AR350" s="68"/>
      <c r="AS350" s="68"/>
      <c r="AT350" s="68"/>
      <c r="AU350" s="68"/>
      <c r="AV350" s="68"/>
      <c r="AW350" s="68"/>
      <c r="AX350" s="68"/>
      <c r="AY350" s="68"/>
      <c r="AZ350" s="68"/>
      <c r="BA350" s="68"/>
      <c r="BB350" s="68"/>
      <c r="BC350" s="68"/>
      <c r="BD350" s="68"/>
      <c r="BE350" s="68"/>
      <c r="BF350" s="68"/>
      <c r="BG350" s="68"/>
      <c r="BH350" s="68"/>
      <c r="BI350" s="68"/>
      <c r="BJ350" s="68"/>
      <c r="BK350" s="68"/>
      <c r="BL350" s="68"/>
      <c r="BM350" s="84"/>
      <c r="BN350" s="68"/>
      <c r="BO350" s="68"/>
      <c r="BP350" s="68"/>
      <c r="BQ350" s="68"/>
      <c r="BR350" s="68"/>
    </row>
    <row r="351" spans="1:70" x14ac:dyDescent="0.25">
      <c r="F351" s="2" t="s">
        <v>90</v>
      </c>
      <c r="G351" s="2" t="s">
        <v>706</v>
      </c>
      <c r="H351" s="2" t="s">
        <v>700</v>
      </c>
      <c r="I351" s="68"/>
      <c r="J351" s="68"/>
      <c r="K351" s="68" t="s">
        <v>7</v>
      </c>
      <c r="L351" s="3">
        <v>5000</v>
      </c>
      <c r="M351" s="2">
        <v>50</v>
      </c>
      <c r="N351" s="2">
        <v>250</v>
      </c>
      <c r="O351" s="68">
        <v>5</v>
      </c>
      <c r="P351" s="84"/>
      <c r="Q351" s="84"/>
      <c r="R351" s="86"/>
      <c r="S351" s="86"/>
      <c r="T351" s="108"/>
      <c r="U351" s="108"/>
      <c r="V351" s="108"/>
      <c r="W351" s="108"/>
      <c r="X351" s="68"/>
      <c r="Y351" s="68"/>
      <c r="Z351" s="68"/>
      <c r="AA351" s="68"/>
      <c r="AB351" s="68"/>
      <c r="AC351" s="68"/>
      <c r="AD351" s="68"/>
      <c r="AE351" s="68"/>
      <c r="AF351" s="68"/>
      <c r="AG351" s="68"/>
      <c r="AH351" s="68"/>
      <c r="AI351" s="68"/>
      <c r="AJ351" s="68"/>
      <c r="AK351" s="68"/>
      <c r="AL351" s="68"/>
      <c r="AM351" s="68"/>
      <c r="AN351" s="68"/>
      <c r="AO351" s="68"/>
      <c r="AP351" s="68"/>
      <c r="AQ351" s="68"/>
      <c r="AR351" s="68"/>
      <c r="AS351" s="68"/>
      <c r="AT351" s="68"/>
      <c r="AU351" s="68"/>
      <c r="AV351" s="68"/>
      <c r="AW351" s="68"/>
      <c r="AX351" s="68"/>
      <c r="AY351" s="68"/>
      <c r="AZ351" s="68"/>
      <c r="BA351" s="68"/>
      <c r="BB351" s="68"/>
      <c r="BC351" s="68"/>
      <c r="BD351" s="68"/>
      <c r="BE351" s="68"/>
      <c r="BF351" s="68"/>
      <c r="BG351" s="68"/>
      <c r="BH351" s="68"/>
      <c r="BI351" s="68"/>
      <c r="BJ351" s="68"/>
      <c r="BK351" s="68"/>
      <c r="BL351" s="68"/>
      <c r="BM351" s="84"/>
      <c r="BN351" s="68"/>
      <c r="BO351" s="68"/>
      <c r="BP351" s="68"/>
      <c r="BQ351" s="68"/>
      <c r="BR351" s="68"/>
    </row>
    <row r="352" spans="1:70" x14ac:dyDescent="0.25">
      <c r="F352" s="2" t="s">
        <v>90</v>
      </c>
      <c r="G352" s="2" t="s">
        <v>706</v>
      </c>
      <c r="H352" s="2" t="s">
        <v>701</v>
      </c>
      <c r="I352" s="68"/>
      <c r="J352" s="68"/>
      <c r="K352" s="68" t="s">
        <v>10</v>
      </c>
      <c r="L352" s="3">
        <v>25000</v>
      </c>
      <c r="M352" s="3">
        <v>250</v>
      </c>
      <c r="N352" s="3">
        <v>1250</v>
      </c>
      <c r="O352" s="68">
        <v>7</v>
      </c>
      <c r="P352" s="84"/>
      <c r="Q352" s="84"/>
      <c r="R352" s="86"/>
      <c r="S352" s="86"/>
      <c r="T352" s="108"/>
      <c r="U352" s="108"/>
      <c r="V352" s="108"/>
      <c r="W352" s="108"/>
      <c r="X352" s="68"/>
      <c r="Y352" s="68"/>
      <c r="Z352" s="68"/>
      <c r="AA352" s="68"/>
      <c r="AB352" s="68"/>
      <c r="AC352" s="68"/>
      <c r="AD352" s="68"/>
      <c r="AE352" s="68"/>
      <c r="AF352" s="68"/>
      <c r="AG352" s="68"/>
      <c r="AH352" s="68"/>
      <c r="AI352" s="68"/>
      <c r="AJ352" s="68"/>
      <c r="AK352" s="68"/>
      <c r="AL352" s="68"/>
      <c r="AM352" s="68"/>
      <c r="AN352" s="68"/>
      <c r="AO352" s="68"/>
      <c r="AP352" s="68"/>
      <c r="AQ352" s="68"/>
      <c r="AR352" s="68"/>
      <c r="AS352" s="68"/>
      <c r="AT352" s="68"/>
      <c r="AU352" s="68"/>
      <c r="AV352" s="68"/>
      <c r="AW352" s="68"/>
      <c r="AX352" s="68"/>
      <c r="AY352" s="68"/>
      <c r="AZ352" s="68"/>
      <c r="BA352" s="68"/>
      <c r="BB352" s="68"/>
      <c r="BC352" s="68"/>
      <c r="BD352" s="68"/>
      <c r="BE352" s="68"/>
      <c r="BF352" s="68"/>
      <c r="BG352" s="68"/>
      <c r="BH352" s="68"/>
      <c r="BI352" s="68"/>
      <c r="BJ352" s="68"/>
      <c r="BK352" s="68"/>
      <c r="BL352" s="68"/>
      <c r="BM352" s="84"/>
      <c r="BN352" s="68"/>
      <c r="BO352" s="68"/>
      <c r="BP352" s="68"/>
      <c r="BQ352" s="68"/>
      <c r="BR352" s="68"/>
    </row>
    <row r="353" spans="1:70" x14ac:dyDescent="0.25">
      <c r="F353" s="2" t="s">
        <v>90</v>
      </c>
      <c r="G353" s="2" t="s">
        <v>706</v>
      </c>
      <c r="H353" s="2" t="s">
        <v>702</v>
      </c>
      <c r="I353" s="68"/>
      <c r="J353" s="68"/>
      <c r="K353" s="68" t="s">
        <v>7</v>
      </c>
      <c r="L353" s="3">
        <v>5000</v>
      </c>
      <c r="M353" s="2">
        <v>50</v>
      </c>
      <c r="N353" s="2">
        <v>250</v>
      </c>
      <c r="O353" s="68">
        <v>5</v>
      </c>
      <c r="P353" s="84"/>
      <c r="Q353" s="84"/>
      <c r="R353" s="86"/>
      <c r="S353" s="86"/>
      <c r="T353" s="108"/>
      <c r="U353" s="108"/>
      <c r="V353" s="108"/>
      <c r="W353" s="108"/>
      <c r="X353" s="68"/>
      <c r="Y353" s="68"/>
      <c r="Z353" s="68"/>
      <c r="AA353" s="68"/>
      <c r="AB353" s="68"/>
      <c r="AC353" s="68"/>
      <c r="AD353" s="68"/>
      <c r="AE353" s="68"/>
      <c r="AF353" s="68"/>
      <c r="AG353" s="68"/>
      <c r="AH353" s="68"/>
      <c r="AI353" s="68"/>
      <c r="AJ353" s="68"/>
      <c r="AK353" s="68"/>
      <c r="AL353" s="68"/>
      <c r="AM353" s="68"/>
      <c r="AN353" s="68"/>
      <c r="AO353" s="68"/>
      <c r="AP353" s="68"/>
      <c r="AQ353" s="68"/>
      <c r="AR353" s="68"/>
      <c r="AS353" s="68"/>
      <c r="AT353" s="68"/>
      <c r="AU353" s="68"/>
      <c r="AV353" s="68"/>
      <c r="AW353" s="68"/>
      <c r="AX353" s="68"/>
      <c r="AY353" s="68"/>
      <c r="AZ353" s="68"/>
      <c r="BA353" s="68"/>
      <c r="BB353" s="68"/>
      <c r="BC353" s="68"/>
      <c r="BD353" s="68"/>
      <c r="BE353" s="68"/>
      <c r="BF353" s="68"/>
      <c r="BG353" s="68"/>
      <c r="BH353" s="68"/>
      <c r="BI353" s="68"/>
      <c r="BJ353" s="68"/>
      <c r="BK353" s="68"/>
      <c r="BL353" s="68"/>
      <c r="BM353" s="84"/>
      <c r="BN353" s="68"/>
      <c r="BO353" s="68"/>
      <c r="BP353" s="68"/>
      <c r="BQ353" s="68"/>
      <c r="BR353" s="68"/>
    </row>
    <row r="354" spans="1:70" x14ac:dyDescent="0.25">
      <c r="F354" s="2" t="s">
        <v>90</v>
      </c>
      <c r="G354" s="2" t="s">
        <v>706</v>
      </c>
      <c r="H354" s="2" t="s">
        <v>703</v>
      </c>
      <c r="I354" s="68"/>
      <c r="J354" s="68"/>
      <c r="K354" s="68" t="s">
        <v>7</v>
      </c>
      <c r="L354" s="3">
        <v>5000</v>
      </c>
      <c r="M354" s="2">
        <v>50</v>
      </c>
      <c r="N354" s="2">
        <v>250</v>
      </c>
      <c r="O354" s="68">
        <v>5</v>
      </c>
      <c r="P354" s="84"/>
      <c r="Q354" s="84"/>
      <c r="R354" s="86"/>
      <c r="S354" s="86"/>
      <c r="T354" s="108"/>
      <c r="U354" s="108"/>
      <c r="V354" s="108"/>
      <c r="W354" s="108"/>
      <c r="X354" s="68"/>
      <c r="Y354" s="68"/>
      <c r="Z354" s="68"/>
      <c r="AA354" s="68"/>
      <c r="AB354" s="68"/>
      <c r="AC354" s="68"/>
      <c r="AD354" s="68"/>
      <c r="AE354" s="68"/>
      <c r="AF354" s="68"/>
      <c r="AG354" s="68"/>
      <c r="AH354" s="68"/>
      <c r="AI354" s="68"/>
      <c r="AJ354" s="68"/>
      <c r="AK354" s="68"/>
      <c r="AL354" s="68"/>
      <c r="AM354" s="68"/>
      <c r="AN354" s="68"/>
      <c r="AO354" s="68"/>
      <c r="AP354" s="68"/>
      <c r="AQ354" s="68"/>
      <c r="AR354" s="68"/>
      <c r="AS354" s="68"/>
      <c r="AT354" s="68"/>
      <c r="AU354" s="68"/>
      <c r="AV354" s="68"/>
      <c r="AW354" s="68"/>
      <c r="AX354" s="68"/>
      <c r="AY354" s="68"/>
      <c r="AZ354" s="68"/>
      <c r="BA354" s="68"/>
      <c r="BB354" s="68"/>
      <c r="BC354" s="68"/>
      <c r="BD354" s="68"/>
      <c r="BE354" s="68"/>
      <c r="BF354" s="68"/>
      <c r="BG354" s="68"/>
      <c r="BH354" s="68"/>
      <c r="BI354" s="68"/>
      <c r="BJ354" s="68"/>
      <c r="BK354" s="68"/>
      <c r="BL354" s="68"/>
      <c r="BM354" s="84"/>
      <c r="BN354" s="68"/>
      <c r="BO354" s="68"/>
      <c r="BP354" s="68"/>
      <c r="BQ354" s="68"/>
      <c r="BR354" s="68"/>
    </row>
    <row r="355" spans="1:70" x14ac:dyDescent="0.25">
      <c r="F355" s="2" t="s">
        <v>90</v>
      </c>
      <c r="G355" s="2" t="s">
        <v>706</v>
      </c>
      <c r="H355" s="2" t="s">
        <v>704</v>
      </c>
      <c r="I355" s="68"/>
      <c r="J355" s="68"/>
      <c r="K355" s="68" t="s">
        <v>12</v>
      </c>
      <c r="L355" s="3">
        <v>2000</v>
      </c>
      <c r="M355" s="2">
        <v>20</v>
      </c>
      <c r="N355" s="2">
        <v>100</v>
      </c>
      <c r="O355" s="68">
        <v>4</v>
      </c>
      <c r="P355" s="84"/>
      <c r="Q355" s="84"/>
      <c r="R355" s="86"/>
      <c r="S355" s="86"/>
      <c r="T355" s="108"/>
      <c r="U355" s="108"/>
      <c r="V355" s="108"/>
      <c r="W355" s="108"/>
      <c r="X355" s="68"/>
      <c r="Y355" s="68"/>
      <c r="Z355" s="68"/>
      <c r="AA355" s="68"/>
      <c r="AB355" s="68"/>
      <c r="AC355" s="68"/>
      <c r="AD355" s="68"/>
      <c r="AE355" s="68"/>
      <c r="AF355" s="68"/>
      <c r="AG355" s="68"/>
      <c r="AH355" s="68"/>
      <c r="AI355" s="68"/>
      <c r="AJ355" s="68"/>
      <c r="AK355" s="68"/>
      <c r="AL355" s="68"/>
      <c r="AM355" s="68"/>
      <c r="AN355" s="68"/>
      <c r="AO355" s="68"/>
      <c r="AP355" s="68"/>
      <c r="AQ355" s="68"/>
      <c r="AR355" s="68"/>
      <c r="AS355" s="68"/>
      <c r="AT355" s="68"/>
      <c r="AU355" s="68"/>
      <c r="AV355" s="68"/>
      <c r="AW355" s="68"/>
      <c r="AX355" s="68"/>
      <c r="AY355" s="68"/>
      <c r="AZ355" s="68"/>
      <c r="BA355" s="68"/>
      <c r="BB355" s="68"/>
      <c r="BC355" s="68"/>
      <c r="BD355" s="68"/>
      <c r="BE355" s="68"/>
      <c r="BF355" s="68"/>
      <c r="BG355" s="68"/>
      <c r="BH355" s="68"/>
      <c r="BI355" s="68"/>
      <c r="BJ355" s="68"/>
      <c r="BK355" s="68"/>
      <c r="BL355" s="68"/>
      <c r="BM355" s="84"/>
      <c r="BN355" s="68"/>
      <c r="BO355" s="68"/>
      <c r="BP355" s="68"/>
      <c r="BQ355" s="68"/>
      <c r="BR355" s="68"/>
    </row>
    <row r="356" spans="1:70" x14ac:dyDescent="0.25">
      <c r="F356" s="2" t="s">
        <v>90</v>
      </c>
      <c r="G356" s="2" t="s">
        <v>706</v>
      </c>
      <c r="H356" s="2" t="s">
        <v>705</v>
      </c>
      <c r="I356" s="68"/>
      <c r="J356" s="68"/>
      <c r="K356" s="68" t="s">
        <v>12</v>
      </c>
      <c r="L356" s="3">
        <v>2000</v>
      </c>
      <c r="M356" s="2">
        <v>20</v>
      </c>
      <c r="N356" s="2">
        <v>100</v>
      </c>
      <c r="O356" s="68">
        <v>4</v>
      </c>
      <c r="P356" s="84"/>
      <c r="Q356" s="84"/>
      <c r="R356" s="86"/>
      <c r="S356" s="86"/>
      <c r="T356" s="108"/>
      <c r="U356" s="108"/>
      <c r="V356" s="108"/>
      <c r="W356" s="108"/>
      <c r="X356" s="68"/>
      <c r="Y356" s="68"/>
      <c r="Z356" s="68"/>
      <c r="AA356" s="68"/>
      <c r="AB356" s="68"/>
      <c r="AC356" s="68"/>
      <c r="AD356" s="68"/>
      <c r="AE356" s="68"/>
      <c r="AF356" s="68"/>
      <c r="AG356" s="68"/>
      <c r="AH356" s="68"/>
      <c r="AI356" s="68"/>
      <c r="AJ356" s="68"/>
      <c r="AK356" s="68"/>
      <c r="AL356" s="68"/>
      <c r="AM356" s="68"/>
      <c r="AN356" s="68"/>
      <c r="AO356" s="68"/>
      <c r="AP356" s="68"/>
      <c r="AQ356" s="68"/>
      <c r="AR356" s="68"/>
      <c r="AS356" s="68"/>
      <c r="AT356" s="68"/>
      <c r="AU356" s="68"/>
      <c r="AV356" s="68"/>
      <c r="AW356" s="68"/>
      <c r="AX356" s="68"/>
      <c r="AY356" s="68"/>
      <c r="AZ356" s="68"/>
      <c r="BA356" s="68"/>
      <c r="BB356" s="68"/>
      <c r="BC356" s="68"/>
      <c r="BD356" s="68"/>
      <c r="BE356" s="68"/>
      <c r="BF356" s="68"/>
      <c r="BG356" s="68"/>
      <c r="BH356" s="68"/>
      <c r="BI356" s="68"/>
      <c r="BJ356" s="68"/>
      <c r="BK356" s="68"/>
      <c r="BL356" s="68"/>
      <c r="BM356" s="84"/>
      <c r="BN356" s="68"/>
      <c r="BO356" s="68"/>
      <c r="BP356" s="68"/>
      <c r="BQ356" s="68"/>
      <c r="BR356" s="68"/>
    </row>
    <row r="357" spans="1:70" s="96" customFormat="1" x14ac:dyDescent="0.25">
      <c r="A357" s="97"/>
      <c r="B357" s="97"/>
      <c r="C357" s="97"/>
      <c r="D357" s="97"/>
      <c r="E357" s="97"/>
      <c r="F357" s="121" t="s">
        <v>141</v>
      </c>
      <c r="G357" s="121" t="s">
        <v>372</v>
      </c>
      <c r="H357" s="124" t="s">
        <v>2788</v>
      </c>
      <c r="I357" s="129" t="s">
        <v>1704</v>
      </c>
      <c r="J357" s="129"/>
      <c r="K357" s="88" t="s">
        <v>602</v>
      </c>
      <c r="L357" s="122"/>
      <c r="M357" s="122"/>
      <c r="N357" s="122"/>
      <c r="O357" s="88"/>
      <c r="P357" s="91">
        <f>SUM(R357:BM357)</f>
        <v>4</v>
      </c>
      <c r="Q357" s="91">
        <f>O357-P357</f>
        <v>-4</v>
      </c>
      <c r="R357" s="88"/>
      <c r="S357" s="88"/>
      <c r="T357" s="123"/>
      <c r="U357" s="123"/>
      <c r="V357" s="123"/>
      <c r="W357" s="123"/>
      <c r="X357" s="88"/>
      <c r="Y357" s="88"/>
      <c r="Z357" s="88"/>
      <c r="AA357" s="88"/>
      <c r="AB357" s="88"/>
      <c r="AC357" s="88"/>
      <c r="AD357" s="88"/>
      <c r="AE357" s="88"/>
      <c r="AF357" s="88"/>
      <c r="AG357" s="88"/>
      <c r="AH357" s="88"/>
      <c r="AI357" s="88"/>
      <c r="AJ357" s="88"/>
      <c r="AK357" s="88"/>
      <c r="AL357" s="88"/>
      <c r="AM357" s="88"/>
      <c r="AN357" s="88"/>
      <c r="AO357" s="88"/>
      <c r="AP357" s="88"/>
      <c r="AQ357" s="88"/>
      <c r="AR357" s="88"/>
      <c r="AS357" s="88"/>
      <c r="AT357" s="88"/>
      <c r="AU357" s="88"/>
      <c r="AV357" s="88"/>
      <c r="AW357" s="88">
        <v>1</v>
      </c>
      <c r="AX357" s="88"/>
      <c r="AY357" s="88"/>
      <c r="AZ357" s="88"/>
      <c r="BA357" s="88">
        <v>1</v>
      </c>
      <c r="BB357" s="88"/>
      <c r="BC357" s="88"/>
      <c r="BD357" s="88"/>
      <c r="BE357" s="88"/>
      <c r="BF357" s="88"/>
      <c r="BG357" s="88"/>
      <c r="BH357" s="88"/>
      <c r="BI357" s="88"/>
      <c r="BJ357" s="88"/>
      <c r="BK357" s="88">
        <v>1</v>
      </c>
      <c r="BL357" s="88"/>
      <c r="BM357" s="91">
        <v>1</v>
      </c>
      <c r="BN357" s="88"/>
      <c r="BO357" s="88"/>
      <c r="BP357" s="88"/>
      <c r="BQ357" s="88"/>
      <c r="BR357" s="88"/>
    </row>
    <row r="358" spans="1:70" x14ac:dyDescent="0.25">
      <c r="F358" s="2" t="s">
        <v>141</v>
      </c>
      <c r="G358" s="2" t="s">
        <v>2817</v>
      </c>
      <c r="H358" s="2" t="s">
        <v>716</v>
      </c>
      <c r="I358" s="68"/>
      <c r="J358" s="68"/>
      <c r="K358" s="68" t="s">
        <v>12</v>
      </c>
      <c r="L358" s="3">
        <v>2000</v>
      </c>
      <c r="M358" s="2">
        <v>20</v>
      </c>
      <c r="N358" s="2">
        <v>100</v>
      </c>
      <c r="O358" s="68">
        <v>4</v>
      </c>
      <c r="P358" s="84"/>
      <c r="Q358" s="84"/>
      <c r="R358" s="86"/>
      <c r="S358" s="86"/>
      <c r="T358" s="108"/>
      <c r="U358" s="108"/>
      <c r="V358" s="108"/>
      <c r="W358" s="108"/>
      <c r="X358" s="68"/>
      <c r="Y358" s="68"/>
      <c r="Z358" s="68"/>
      <c r="AA358" s="68"/>
      <c r="AB358" s="68"/>
      <c r="AC358" s="68"/>
      <c r="AD358" s="68"/>
      <c r="AE358" s="68"/>
      <c r="AF358" s="68"/>
      <c r="AG358" s="68"/>
      <c r="AH358" s="68"/>
      <c r="AI358" s="68"/>
      <c r="AJ358" s="68"/>
      <c r="AK358" s="68"/>
      <c r="AL358" s="68"/>
      <c r="AM358" s="68"/>
      <c r="AN358" s="68"/>
      <c r="AO358" s="68"/>
      <c r="AP358" s="68"/>
      <c r="AQ358" s="68"/>
      <c r="AR358" s="68"/>
      <c r="AS358" s="68"/>
      <c r="AT358" s="68"/>
      <c r="AU358" s="68"/>
      <c r="AV358" s="68"/>
      <c r="AW358" s="68"/>
      <c r="AX358" s="68"/>
      <c r="AY358" s="68"/>
      <c r="AZ358" s="68"/>
      <c r="BA358" s="68"/>
      <c r="BB358" s="68"/>
      <c r="BC358" s="68"/>
      <c r="BD358" s="68"/>
      <c r="BE358" s="68"/>
      <c r="BF358" s="68"/>
      <c r="BG358" s="68"/>
      <c r="BH358" s="68"/>
      <c r="BI358" s="68"/>
      <c r="BJ358" s="68"/>
      <c r="BK358" s="68"/>
      <c r="BL358" s="68"/>
      <c r="BM358" s="84"/>
      <c r="BN358" s="68"/>
      <c r="BO358" s="68"/>
      <c r="BP358" s="68"/>
      <c r="BQ358" s="68"/>
      <c r="BR358" s="68"/>
    </row>
    <row r="359" spans="1:70" x14ac:dyDescent="0.25">
      <c r="F359" s="2" t="s">
        <v>141</v>
      </c>
      <c r="G359" s="2" t="s">
        <v>2817</v>
      </c>
      <c r="H359" s="2" t="s">
        <v>717</v>
      </c>
      <c r="I359" s="68"/>
      <c r="J359" s="68"/>
      <c r="K359" s="68" t="s">
        <v>10</v>
      </c>
      <c r="L359" s="3">
        <v>25000</v>
      </c>
      <c r="M359" s="3">
        <v>250</v>
      </c>
      <c r="N359" s="3">
        <v>1250</v>
      </c>
      <c r="O359" s="68">
        <v>7</v>
      </c>
      <c r="P359" s="84"/>
      <c r="Q359" s="84"/>
      <c r="R359" s="86"/>
      <c r="S359" s="86"/>
      <c r="T359" s="108"/>
      <c r="U359" s="108"/>
      <c r="V359" s="108"/>
      <c r="W359" s="108"/>
      <c r="X359" s="68"/>
      <c r="Y359" s="68"/>
      <c r="Z359" s="68"/>
      <c r="AA359" s="68"/>
      <c r="AB359" s="68"/>
      <c r="AC359" s="68"/>
      <c r="AD359" s="68"/>
      <c r="AE359" s="68"/>
      <c r="AF359" s="68"/>
      <c r="AG359" s="68"/>
      <c r="AH359" s="68"/>
      <c r="AI359" s="68"/>
      <c r="AJ359" s="68"/>
      <c r="AK359" s="68"/>
      <c r="AL359" s="68"/>
      <c r="AM359" s="68"/>
      <c r="AN359" s="68"/>
      <c r="AO359" s="68"/>
      <c r="AP359" s="68"/>
      <c r="AQ359" s="68"/>
      <c r="AR359" s="68"/>
      <c r="AS359" s="68"/>
      <c r="AT359" s="68"/>
      <c r="AU359" s="68"/>
      <c r="AV359" s="68"/>
      <c r="AW359" s="68"/>
      <c r="AX359" s="68"/>
      <c r="AY359" s="68"/>
      <c r="AZ359" s="68"/>
      <c r="BA359" s="68"/>
      <c r="BB359" s="68"/>
      <c r="BC359" s="68"/>
      <c r="BD359" s="68"/>
      <c r="BE359" s="68"/>
      <c r="BF359" s="68"/>
      <c r="BG359" s="68"/>
      <c r="BH359" s="68"/>
      <c r="BI359" s="68"/>
      <c r="BJ359" s="68"/>
      <c r="BK359" s="68"/>
      <c r="BL359" s="68"/>
      <c r="BM359" s="84"/>
      <c r="BN359" s="68"/>
      <c r="BO359" s="68"/>
      <c r="BP359" s="68"/>
      <c r="BQ359" s="68"/>
      <c r="BR359" s="68"/>
    </row>
    <row r="360" spans="1:70" x14ac:dyDescent="0.25">
      <c r="F360" s="2" t="s">
        <v>141</v>
      </c>
      <c r="G360" s="2" t="s">
        <v>2817</v>
      </c>
      <c r="H360" s="2" t="s">
        <v>718</v>
      </c>
      <c r="I360" s="68"/>
      <c r="J360" s="68"/>
      <c r="K360" s="68" t="s">
        <v>7</v>
      </c>
      <c r="L360" s="3">
        <v>5000</v>
      </c>
      <c r="M360" s="2">
        <v>50</v>
      </c>
      <c r="N360" s="2">
        <v>250</v>
      </c>
      <c r="O360" s="68">
        <v>5</v>
      </c>
      <c r="P360" s="84"/>
      <c r="Q360" s="84"/>
      <c r="R360" s="86"/>
      <c r="S360" s="86"/>
      <c r="T360" s="108"/>
      <c r="U360" s="108"/>
      <c r="V360" s="108"/>
      <c r="W360" s="108"/>
      <c r="X360" s="68"/>
      <c r="Y360" s="68"/>
      <c r="Z360" s="68"/>
      <c r="AA360" s="68"/>
      <c r="AB360" s="68"/>
      <c r="AC360" s="68"/>
      <c r="AD360" s="68"/>
      <c r="AE360" s="68"/>
      <c r="AF360" s="68"/>
      <c r="AG360" s="68"/>
      <c r="AH360" s="68"/>
      <c r="AI360" s="68"/>
      <c r="AJ360" s="68"/>
      <c r="AK360" s="68"/>
      <c r="AL360" s="68"/>
      <c r="AM360" s="68"/>
      <c r="AN360" s="68"/>
      <c r="AO360" s="68"/>
      <c r="AP360" s="68"/>
      <c r="AQ360" s="68"/>
      <c r="AR360" s="68"/>
      <c r="AS360" s="68"/>
      <c r="AT360" s="68"/>
      <c r="AU360" s="68"/>
      <c r="AV360" s="68"/>
      <c r="AW360" s="68"/>
      <c r="AX360" s="68"/>
      <c r="AY360" s="68"/>
      <c r="AZ360" s="68"/>
      <c r="BA360" s="68"/>
      <c r="BB360" s="68"/>
      <c r="BC360" s="68"/>
      <c r="BD360" s="68"/>
      <c r="BE360" s="68"/>
      <c r="BF360" s="68"/>
      <c r="BG360" s="68"/>
      <c r="BH360" s="68"/>
      <c r="BI360" s="68"/>
      <c r="BJ360" s="68"/>
      <c r="BK360" s="68"/>
      <c r="BL360" s="68"/>
      <c r="BM360" s="84"/>
      <c r="BN360" s="68"/>
      <c r="BO360" s="68"/>
      <c r="BP360" s="68"/>
      <c r="BQ360" s="68"/>
      <c r="BR360" s="68"/>
    </row>
    <row r="361" spans="1:70" x14ac:dyDescent="0.25">
      <c r="F361" s="2" t="s">
        <v>141</v>
      </c>
      <c r="G361" s="2" t="s">
        <v>2817</v>
      </c>
      <c r="H361" s="2" t="s">
        <v>719</v>
      </c>
      <c r="I361" s="68"/>
      <c r="J361" s="68"/>
      <c r="K361" s="68" t="s">
        <v>12</v>
      </c>
      <c r="L361" s="3">
        <v>2000</v>
      </c>
      <c r="M361" s="2">
        <v>20</v>
      </c>
      <c r="N361" s="2">
        <v>100</v>
      </c>
      <c r="O361" s="68">
        <v>4</v>
      </c>
      <c r="P361" s="84"/>
      <c r="Q361" s="84"/>
      <c r="R361" s="86"/>
      <c r="S361" s="86"/>
      <c r="T361" s="108"/>
      <c r="U361" s="108"/>
      <c r="V361" s="108"/>
      <c r="W361" s="108"/>
      <c r="X361" s="68"/>
      <c r="Y361" s="68"/>
      <c r="Z361" s="68"/>
      <c r="AA361" s="68"/>
      <c r="AB361" s="68"/>
      <c r="AC361" s="68"/>
      <c r="AD361" s="68"/>
      <c r="AE361" s="68"/>
      <c r="AF361" s="68"/>
      <c r="AG361" s="68"/>
      <c r="AH361" s="68"/>
      <c r="AI361" s="68"/>
      <c r="AJ361" s="68"/>
      <c r="AK361" s="68"/>
      <c r="AL361" s="68"/>
      <c r="AM361" s="68"/>
      <c r="AN361" s="68"/>
      <c r="AO361" s="68"/>
      <c r="AP361" s="68"/>
      <c r="AQ361" s="68"/>
      <c r="AR361" s="68"/>
      <c r="AS361" s="68"/>
      <c r="AT361" s="68"/>
      <c r="AU361" s="68"/>
      <c r="AV361" s="68"/>
      <c r="AW361" s="68"/>
      <c r="AX361" s="68"/>
      <c r="AY361" s="68"/>
      <c r="AZ361" s="68"/>
      <c r="BA361" s="68"/>
      <c r="BB361" s="68"/>
      <c r="BC361" s="68"/>
      <c r="BD361" s="68"/>
      <c r="BE361" s="68"/>
      <c r="BF361" s="68"/>
      <c r="BG361" s="68"/>
      <c r="BH361" s="68"/>
      <c r="BI361" s="68"/>
      <c r="BJ361" s="68"/>
      <c r="BK361" s="68"/>
      <c r="BL361" s="68"/>
      <c r="BM361" s="84"/>
      <c r="BN361" s="68"/>
      <c r="BO361" s="68"/>
      <c r="BP361" s="68"/>
      <c r="BQ361" s="68"/>
      <c r="BR361" s="68"/>
    </row>
    <row r="362" spans="1:70" x14ac:dyDescent="0.25">
      <c r="F362" s="2" t="s">
        <v>141</v>
      </c>
      <c r="G362" s="2" t="s">
        <v>2817</v>
      </c>
      <c r="H362" s="2" t="s">
        <v>720</v>
      </c>
      <c r="I362" s="68"/>
      <c r="J362" s="68"/>
      <c r="K362" s="68" t="s">
        <v>7</v>
      </c>
      <c r="L362" s="3">
        <v>5000</v>
      </c>
      <c r="M362" s="2">
        <v>50</v>
      </c>
      <c r="N362" s="2">
        <v>250</v>
      </c>
      <c r="O362" s="68">
        <v>5</v>
      </c>
      <c r="P362" s="84"/>
      <c r="Q362" s="84"/>
      <c r="R362" s="86"/>
      <c r="S362" s="86"/>
      <c r="T362" s="108"/>
      <c r="U362" s="108"/>
      <c r="V362" s="108"/>
      <c r="W362" s="108"/>
      <c r="X362" s="68"/>
      <c r="Y362" s="68"/>
      <c r="Z362" s="68"/>
      <c r="AA362" s="68"/>
      <c r="AB362" s="68"/>
      <c r="AC362" s="68"/>
      <c r="AD362" s="68"/>
      <c r="AE362" s="68"/>
      <c r="AF362" s="68"/>
      <c r="AG362" s="68"/>
      <c r="AH362" s="68"/>
      <c r="AI362" s="68"/>
      <c r="AJ362" s="68"/>
      <c r="AK362" s="68"/>
      <c r="AL362" s="68"/>
      <c r="AM362" s="68"/>
      <c r="AN362" s="68"/>
      <c r="AO362" s="68"/>
      <c r="AP362" s="68"/>
      <c r="AQ362" s="68"/>
      <c r="AR362" s="68"/>
      <c r="AS362" s="68"/>
      <c r="AT362" s="68"/>
      <c r="AU362" s="68"/>
      <c r="AV362" s="68"/>
      <c r="AW362" s="68"/>
      <c r="AX362" s="68"/>
      <c r="AY362" s="68"/>
      <c r="AZ362" s="68"/>
      <c r="BA362" s="68"/>
      <c r="BB362" s="68"/>
      <c r="BC362" s="68"/>
      <c r="BD362" s="68"/>
      <c r="BE362" s="68"/>
      <c r="BF362" s="68"/>
      <c r="BG362" s="68"/>
      <c r="BH362" s="68"/>
      <c r="BI362" s="68"/>
      <c r="BJ362" s="68"/>
      <c r="BK362" s="68"/>
      <c r="BL362" s="68"/>
      <c r="BM362" s="84"/>
      <c r="BN362" s="68"/>
      <c r="BO362" s="68"/>
      <c r="BP362" s="68"/>
      <c r="BQ362" s="68"/>
      <c r="BR362" s="68"/>
    </row>
    <row r="363" spans="1:70" x14ac:dyDescent="0.25">
      <c r="F363" s="2" t="s">
        <v>141</v>
      </c>
      <c r="G363" s="2" t="s">
        <v>2817</v>
      </c>
      <c r="H363" s="2" t="s">
        <v>721</v>
      </c>
      <c r="I363" s="68"/>
      <c r="J363" s="68"/>
      <c r="K363" s="68" t="s">
        <v>7</v>
      </c>
      <c r="L363" s="3">
        <v>5000</v>
      </c>
      <c r="M363" s="2">
        <v>50</v>
      </c>
      <c r="N363" s="2">
        <v>250</v>
      </c>
      <c r="O363" s="68">
        <v>5</v>
      </c>
      <c r="P363" s="84"/>
      <c r="Q363" s="84"/>
      <c r="R363" s="86"/>
      <c r="S363" s="86"/>
      <c r="T363" s="108"/>
      <c r="U363" s="108"/>
      <c r="V363" s="108"/>
      <c r="W363" s="108"/>
      <c r="X363" s="68"/>
      <c r="Y363" s="68"/>
      <c r="Z363" s="68"/>
      <c r="AA363" s="68"/>
      <c r="AB363" s="68"/>
      <c r="AC363" s="68"/>
      <c r="AD363" s="68"/>
      <c r="AE363" s="68"/>
      <c r="AF363" s="68"/>
      <c r="AG363" s="68"/>
      <c r="AH363" s="68"/>
      <c r="AI363" s="68"/>
      <c r="AJ363" s="68"/>
      <c r="AK363" s="68"/>
      <c r="AL363" s="68"/>
      <c r="AM363" s="68"/>
      <c r="AN363" s="68"/>
      <c r="AO363" s="68"/>
      <c r="AP363" s="68"/>
      <c r="AQ363" s="68"/>
      <c r="AR363" s="68"/>
      <c r="AS363" s="68"/>
      <c r="AT363" s="68"/>
      <c r="AU363" s="68"/>
      <c r="AV363" s="68"/>
      <c r="AW363" s="68"/>
      <c r="AX363" s="68"/>
      <c r="AY363" s="68"/>
      <c r="AZ363" s="68"/>
      <c r="BA363" s="68"/>
      <c r="BB363" s="68"/>
      <c r="BC363" s="68"/>
      <c r="BD363" s="68"/>
      <c r="BE363" s="68"/>
      <c r="BF363" s="68"/>
      <c r="BG363" s="68"/>
      <c r="BH363" s="68"/>
      <c r="BI363" s="68"/>
      <c r="BJ363" s="68"/>
      <c r="BK363" s="68"/>
      <c r="BL363" s="68"/>
      <c r="BM363" s="84"/>
      <c r="BN363" s="68"/>
      <c r="BO363" s="68"/>
      <c r="BP363" s="68"/>
      <c r="BQ363" s="68"/>
      <c r="BR363" s="68"/>
    </row>
    <row r="364" spans="1:70" x14ac:dyDescent="0.25">
      <c r="F364" s="2" t="s">
        <v>141</v>
      </c>
      <c r="G364" s="2" t="s">
        <v>2817</v>
      </c>
      <c r="H364" s="2" t="s">
        <v>722</v>
      </c>
      <c r="I364" s="68"/>
      <c r="J364" s="68"/>
      <c r="K364" s="68" t="s">
        <v>12</v>
      </c>
      <c r="L364" s="3">
        <v>2000</v>
      </c>
      <c r="M364" s="2">
        <v>20</v>
      </c>
      <c r="N364" s="2">
        <v>100</v>
      </c>
      <c r="O364" s="68">
        <v>4</v>
      </c>
      <c r="P364" s="84"/>
      <c r="Q364" s="84"/>
      <c r="R364" s="86"/>
      <c r="S364" s="86"/>
      <c r="T364" s="108"/>
      <c r="U364" s="108"/>
      <c r="V364" s="108"/>
      <c r="W364" s="108"/>
      <c r="X364" s="68"/>
      <c r="Y364" s="68"/>
      <c r="Z364" s="68"/>
      <c r="AA364" s="68"/>
      <c r="AB364" s="68"/>
      <c r="AC364" s="68"/>
      <c r="AD364" s="68"/>
      <c r="AE364" s="68"/>
      <c r="AF364" s="68"/>
      <c r="AG364" s="68"/>
      <c r="AH364" s="68"/>
      <c r="AI364" s="68"/>
      <c r="AJ364" s="68"/>
      <c r="AK364" s="68"/>
      <c r="AL364" s="68"/>
      <c r="AM364" s="68"/>
      <c r="AN364" s="68"/>
      <c r="AO364" s="68"/>
      <c r="AP364" s="68"/>
      <c r="AQ364" s="68"/>
      <c r="AR364" s="68"/>
      <c r="AS364" s="68"/>
      <c r="AT364" s="68"/>
      <c r="AU364" s="68"/>
      <c r="AV364" s="68"/>
      <c r="AW364" s="68"/>
      <c r="AX364" s="68"/>
      <c r="AY364" s="68"/>
      <c r="AZ364" s="68"/>
      <c r="BA364" s="68"/>
      <c r="BB364" s="68"/>
      <c r="BC364" s="68"/>
      <c r="BD364" s="68"/>
      <c r="BE364" s="68"/>
      <c r="BF364" s="68"/>
      <c r="BG364" s="68"/>
      <c r="BH364" s="68"/>
      <c r="BI364" s="68"/>
      <c r="BJ364" s="68"/>
      <c r="BK364" s="68"/>
      <c r="BL364" s="68"/>
      <c r="BM364" s="84"/>
      <c r="BN364" s="68"/>
      <c r="BO364" s="68"/>
      <c r="BP364" s="68"/>
      <c r="BQ364" s="68"/>
      <c r="BR364" s="68"/>
    </row>
    <row r="365" spans="1:70" s="96" customFormat="1" x14ac:dyDescent="0.25">
      <c r="A365" s="97"/>
      <c r="B365" s="97"/>
      <c r="C365" s="97"/>
      <c r="D365" s="97"/>
      <c r="E365" s="97"/>
      <c r="F365" s="121" t="s">
        <v>40</v>
      </c>
      <c r="G365" s="121" t="s">
        <v>355</v>
      </c>
      <c r="H365" s="96" t="s">
        <v>356</v>
      </c>
      <c r="I365" s="97" t="s">
        <v>1699</v>
      </c>
      <c r="J365" s="97"/>
      <c r="K365" s="88" t="s">
        <v>602</v>
      </c>
      <c r="L365" s="122"/>
      <c r="M365" s="122"/>
      <c r="N365" s="122"/>
      <c r="O365" s="88"/>
      <c r="P365" s="91">
        <f>SUM(R365:BM365)</f>
        <v>4</v>
      </c>
      <c r="Q365" s="91">
        <f>O365-P365</f>
        <v>-4</v>
      </c>
      <c r="R365" s="88"/>
      <c r="S365" s="88"/>
      <c r="T365" s="123"/>
      <c r="U365" s="123"/>
      <c r="V365" s="123"/>
      <c r="W365" s="123"/>
      <c r="X365" s="88"/>
      <c r="Y365" s="88"/>
      <c r="Z365" s="88"/>
      <c r="AA365" s="88"/>
      <c r="AB365" s="88"/>
      <c r="AC365" s="88"/>
      <c r="AD365" s="88"/>
      <c r="AE365" s="88"/>
      <c r="AF365" s="88"/>
      <c r="AG365" s="88"/>
      <c r="AH365" s="88"/>
      <c r="AI365" s="88"/>
      <c r="AJ365" s="88"/>
      <c r="AK365" s="88"/>
      <c r="AL365" s="88"/>
      <c r="AM365" s="88"/>
      <c r="AN365" s="88"/>
      <c r="AO365" s="88"/>
      <c r="AP365" s="88"/>
      <c r="AQ365" s="88"/>
      <c r="AR365" s="88"/>
      <c r="AS365" s="88"/>
      <c r="AT365" s="88"/>
      <c r="AU365" s="88"/>
      <c r="AV365" s="88"/>
      <c r="AW365" s="88">
        <v>1</v>
      </c>
      <c r="AX365" s="88"/>
      <c r="AY365" s="88"/>
      <c r="AZ365" s="88"/>
      <c r="BA365" s="88">
        <v>1</v>
      </c>
      <c r="BB365" s="88"/>
      <c r="BC365" s="88"/>
      <c r="BD365" s="88"/>
      <c r="BE365" s="88"/>
      <c r="BF365" s="88"/>
      <c r="BG365" s="88"/>
      <c r="BH365" s="88"/>
      <c r="BI365" s="88">
        <v>1</v>
      </c>
      <c r="BJ365" s="88"/>
      <c r="BK365" s="88">
        <v>1</v>
      </c>
      <c r="BL365" s="88"/>
      <c r="BM365" s="91"/>
      <c r="BN365" s="88"/>
      <c r="BO365" s="88"/>
      <c r="BP365" s="88"/>
      <c r="BQ365" s="88"/>
      <c r="BR365" s="88"/>
    </row>
    <row r="366" spans="1:70" x14ac:dyDescent="0.25">
      <c r="F366" s="2" t="s">
        <v>40</v>
      </c>
      <c r="G366" s="2" t="s">
        <v>744</v>
      </c>
      <c r="H366" s="2" t="s">
        <v>745</v>
      </c>
      <c r="I366" s="68"/>
      <c r="J366" s="68"/>
      <c r="K366" s="68" t="s">
        <v>12</v>
      </c>
      <c r="L366" s="3">
        <v>2000</v>
      </c>
      <c r="M366" s="3">
        <v>20</v>
      </c>
      <c r="N366" s="3">
        <v>100</v>
      </c>
      <c r="O366" s="68">
        <v>4</v>
      </c>
      <c r="P366" s="84"/>
      <c r="Q366" s="84"/>
      <c r="R366" s="86"/>
      <c r="S366" s="86"/>
      <c r="T366" s="108"/>
      <c r="U366" s="108"/>
      <c r="V366" s="108"/>
      <c r="W366" s="108"/>
      <c r="X366" s="68"/>
      <c r="Y366" s="68"/>
      <c r="Z366" s="68"/>
      <c r="AA366" s="68"/>
      <c r="AB366" s="68"/>
      <c r="AC366" s="68"/>
      <c r="AD366" s="68"/>
      <c r="AE366" s="68"/>
      <c r="AF366" s="68"/>
      <c r="AG366" s="68"/>
      <c r="AH366" s="68"/>
      <c r="AI366" s="68"/>
      <c r="AJ366" s="68"/>
      <c r="AK366" s="68"/>
      <c r="AL366" s="68"/>
      <c r="AM366" s="68"/>
      <c r="AN366" s="68"/>
      <c r="AO366" s="68"/>
      <c r="AP366" s="68"/>
      <c r="AQ366" s="68"/>
      <c r="AR366" s="68"/>
      <c r="AS366" s="68"/>
      <c r="AT366" s="68"/>
      <c r="AU366" s="68"/>
      <c r="AV366" s="68"/>
      <c r="AW366" s="68"/>
      <c r="AX366" s="68"/>
      <c r="AY366" s="68"/>
      <c r="AZ366" s="68"/>
      <c r="BA366" s="68"/>
      <c r="BB366" s="68"/>
      <c r="BC366" s="68"/>
      <c r="BD366" s="68"/>
      <c r="BE366" s="68"/>
      <c r="BF366" s="68"/>
      <c r="BG366" s="68"/>
      <c r="BH366" s="68"/>
      <c r="BI366" s="68"/>
      <c r="BJ366" s="68"/>
      <c r="BK366" s="68"/>
      <c r="BL366" s="68"/>
      <c r="BM366" s="84"/>
      <c r="BN366" s="68"/>
      <c r="BO366" s="68"/>
      <c r="BP366" s="68"/>
      <c r="BQ366" s="68"/>
      <c r="BR366" s="68"/>
    </row>
    <row r="367" spans="1:70" x14ac:dyDescent="0.25">
      <c r="F367" s="2" t="s">
        <v>40</v>
      </c>
      <c r="G367" s="2" t="s">
        <v>744</v>
      </c>
      <c r="H367" s="2" t="s">
        <v>746</v>
      </c>
      <c r="I367" s="68"/>
      <c r="J367" s="68"/>
      <c r="K367" s="68" t="s">
        <v>12</v>
      </c>
      <c r="L367" s="3">
        <v>2000</v>
      </c>
      <c r="M367" s="3">
        <v>20</v>
      </c>
      <c r="N367" s="3">
        <v>100</v>
      </c>
      <c r="O367" s="68">
        <v>4</v>
      </c>
      <c r="P367" s="84"/>
      <c r="Q367" s="84"/>
      <c r="R367" s="86"/>
      <c r="S367" s="86"/>
      <c r="T367" s="108"/>
      <c r="U367" s="108"/>
      <c r="V367" s="108"/>
      <c r="W367" s="108"/>
      <c r="X367" s="68"/>
      <c r="Y367" s="68"/>
      <c r="Z367" s="68"/>
      <c r="AA367" s="68"/>
      <c r="AB367" s="68"/>
      <c r="AC367" s="68"/>
      <c r="AD367" s="68"/>
      <c r="AE367" s="68"/>
      <c r="AF367" s="68"/>
      <c r="AG367" s="68"/>
      <c r="AH367" s="68"/>
      <c r="AI367" s="68"/>
      <c r="AJ367" s="68"/>
      <c r="AK367" s="68"/>
      <c r="AL367" s="68"/>
      <c r="AM367" s="68"/>
      <c r="AN367" s="68"/>
      <c r="AO367" s="68"/>
      <c r="AP367" s="68"/>
      <c r="AQ367" s="68"/>
      <c r="AR367" s="68"/>
      <c r="AS367" s="68"/>
      <c r="AT367" s="68"/>
      <c r="AU367" s="68"/>
      <c r="AV367" s="68"/>
      <c r="AW367" s="68"/>
      <c r="AX367" s="68"/>
      <c r="AY367" s="68"/>
      <c r="AZ367" s="68"/>
      <c r="BA367" s="68"/>
      <c r="BB367" s="68"/>
      <c r="BC367" s="68"/>
      <c r="BD367" s="68"/>
      <c r="BE367" s="68"/>
      <c r="BF367" s="68"/>
      <c r="BG367" s="68"/>
      <c r="BH367" s="68"/>
      <c r="BI367" s="68"/>
      <c r="BJ367" s="68"/>
      <c r="BK367" s="68"/>
      <c r="BL367" s="68"/>
      <c r="BM367" s="84"/>
      <c r="BN367" s="68"/>
      <c r="BO367" s="68"/>
      <c r="BP367" s="68"/>
      <c r="BQ367" s="68"/>
      <c r="BR367" s="68"/>
    </row>
    <row r="368" spans="1:70" x14ac:dyDescent="0.25">
      <c r="F368" s="2" t="s">
        <v>40</v>
      </c>
      <c r="G368" s="2" t="s">
        <v>744</v>
      </c>
      <c r="H368" s="2" t="s">
        <v>747</v>
      </c>
      <c r="I368" s="68"/>
      <c r="J368" s="68"/>
      <c r="K368" s="68" t="s">
        <v>10</v>
      </c>
      <c r="L368" s="3">
        <v>25000</v>
      </c>
      <c r="M368" s="3">
        <v>250</v>
      </c>
      <c r="N368" s="3">
        <v>1250</v>
      </c>
      <c r="O368" s="68">
        <v>7</v>
      </c>
      <c r="P368" s="84"/>
      <c r="Q368" s="84"/>
      <c r="R368" s="86"/>
      <c r="S368" s="86"/>
      <c r="T368" s="108"/>
      <c r="U368" s="108"/>
      <c r="V368" s="108"/>
      <c r="W368" s="108"/>
      <c r="X368" s="68"/>
      <c r="Y368" s="68"/>
      <c r="Z368" s="68"/>
      <c r="AA368" s="68"/>
      <c r="AB368" s="68"/>
      <c r="AC368" s="68"/>
      <c r="AD368" s="68"/>
      <c r="AE368" s="68"/>
      <c r="AF368" s="68"/>
      <c r="AG368" s="68"/>
      <c r="AH368" s="68"/>
      <c r="AI368" s="68"/>
      <c r="AJ368" s="68"/>
      <c r="AK368" s="68"/>
      <c r="AL368" s="68"/>
      <c r="AM368" s="68"/>
      <c r="AN368" s="68"/>
      <c r="AO368" s="68"/>
      <c r="AP368" s="68"/>
      <c r="AQ368" s="68"/>
      <c r="AR368" s="68"/>
      <c r="AS368" s="68"/>
      <c r="AT368" s="68"/>
      <c r="AU368" s="68"/>
      <c r="AV368" s="68"/>
      <c r="AW368" s="68"/>
      <c r="AX368" s="68"/>
      <c r="AY368" s="68"/>
      <c r="AZ368" s="68"/>
      <c r="BA368" s="68"/>
      <c r="BB368" s="68"/>
      <c r="BC368" s="68"/>
      <c r="BD368" s="68"/>
      <c r="BE368" s="68"/>
      <c r="BF368" s="68"/>
      <c r="BG368" s="68"/>
      <c r="BH368" s="68"/>
      <c r="BI368" s="68"/>
      <c r="BJ368" s="68"/>
      <c r="BK368" s="68"/>
      <c r="BL368" s="68"/>
      <c r="BM368" s="84"/>
      <c r="BN368" s="68"/>
      <c r="BO368" s="68"/>
      <c r="BP368" s="68"/>
      <c r="BQ368" s="68"/>
      <c r="BR368" s="68"/>
    </row>
    <row r="369" spans="1:70" x14ac:dyDescent="0.25">
      <c r="F369" s="2" t="s">
        <v>40</v>
      </c>
      <c r="G369" s="2" t="s">
        <v>744</v>
      </c>
      <c r="H369" s="2" t="s">
        <v>748</v>
      </c>
      <c r="I369" s="68"/>
      <c r="J369" s="68"/>
      <c r="K369" s="68" t="s">
        <v>12</v>
      </c>
      <c r="L369" s="3">
        <v>2000</v>
      </c>
      <c r="M369" s="3">
        <v>20</v>
      </c>
      <c r="N369" s="3">
        <v>100</v>
      </c>
      <c r="O369" s="68">
        <v>4</v>
      </c>
      <c r="P369" s="84"/>
      <c r="Q369" s="84"/>
      <c r="R369" s="86"/>
      <c r="S369" s="86"/>
      <c r="T369" s="108"/>
      <c r="U369" s="108"/>
      <c r="V369" s="108"/>
      <c r="W369" s="108"/>
      <c r="X369" s="68"/>
      <c r="Y369" s="68"/>
      <c r="Z369" s="68"/>
      <c r="AA369" s="68"/>
      <c r="AB369" s="68"/>
      <c r="AC369" s="68"/>
      <c r="AD369" s="68"/>
      <c r="AE369" s="68"/>
      <c r="AF369" s="68"/>
      <c r="AG369" s="68"/>
      <c r="AH369" s="68"/>
      <c r="AI369" s="68"/>
      <c r="AJ369" s="68"/>
      <c r="AK369" s="68"/>
      <c r="AL369" s="68"/>
      <c r="AM369" s="68"/>
      <c r="AN369" s="68"/>
      <c r="AO369" s="68"/>
      <c r="AP369" s="68"/>
      <c r="AQ369" s="68"/>
      <c r="AR369" s="68"/>
      <c r="AS369" s="68"/>
      <c r="AT369" s="68"/>
      <c r="AU369" s="68"/>
      <c r="AV369" s="68"/>
      <c r="AW369" s="68"/>
      <c r="AX369" s="68"/>
      <c r="AY369" s="68"/>
      <c r="AZ369" s="68"/>
      <c r="BA369" s="68"/>
      <c r="BB369" s="68"/>
      <c r="BC369" s="68"/>
      <c r="BD369" s="68"/>
      <c r="BE369" s="68"/>
      <c r="BF369" s="68"/>
      <c r="BG369" s="68"/>
      <c r="BH369" s="68"/>
      <c r="BI369" s="68"/>
      <c r="BJ369" s="68"/>
      <c r="BK369" s="68"/>
      <c r="BL369" s="68"/>
      <c r="BM369" s="84"/>
      <c r="BN369" s="68"/>
      <c r="BO369" s="68"/>
      <c r="BP369" s="68"/>
      <c r="BQ369" s="68"/>
      <c r="BR369" s="68"/>
    </row>
    <row r="370" spans="1:70" x14ac:dyDescent="0.25">
      <c r="F370" s="2" t="s">
        <v>40</v>
      </c>
      <c r="G370" s="2" t="s">
        <v>744</v>
      </c>
      <c r="H370" s="2" t="s">
        <v>343</v>
      </c>
      <c r="I370" s="68"/>
      <c r="J370" s="68"/>
      <c r="K370" s="68" t="s">
        <v>7</v>
      </c>
      <c r="L370" s="3">
        <v>5000</v>
      </c>
      <c r="M370" s="2">
        <v>50</v>
      </c>
      <c r="N370" s="2">
        <v>250</v>
      </c>
      <c r="O370" s="68">
        <v>5</v>
      </c>
      <c r="P370" s="84"/>
      <c r="Q370" s="84"/>
      <c r="R370" s="86"/>
      <c r="S370" s="86"/>
      <c r="T370" s="108"/>
      <c r="U370" s="108"/>
      <c r="V370" s="108"/>
      <c r="W370" s="108"/>
      <c r="X370" s="68"/>
      <c r="Y370" s="68"/>
      <c r="Z370" s="68"/>
      <c r="AA370" s="68"/>
      <c r="AB370" s="68"/>
      <c r="AC370" s="68"/>
      <c r="AD370" s="68"/>
      <c r="AE370" s="68"/>
      <c r="AF370" s="68"/>
      <c r="AG370" s="68"/>
      <c r="AH370" s="68"/>
      <c r="AI370" s="68"/>
      <c r="AJ370" s="68"/>
      <c r="AK370" s="68"/>
      <c r="AL370" s="68"/>
      <c r="AM370" s="68"/>
      <c r="AN370" s="68"/>
      <c r="AO370" s="68"/>
      <c r="AP370" s="68"/>
      <c r="AQ370" s="68"/>
      <c r="AR370" s="68"/>
      <c r="AS370" s="68"/>
      <c r="AT370" s="68"/>
      <c r="AU370" s="68"/>
      <c r="AV370" s="68"/>
      <c r="AW370" s="68"/>
      <c r="AX370" s="68"/>
      <c r="AY370" s="68"/>
      <c r="AZ370" s="68"/>
      <c r="BA370" s="68"/>
      <c r="BB370" s="68"/>
      <c r="BC370" s="68"/>
      <c r="BD370" s="68"/>
      <c r="BE370" s="68"/>
      <c r="BF370" s="68"/>
      <c r="BG370" s="68"/>
      <c r="BH370" s="68"/>
      <c r="BI370" s="68"/>
      <c r="BJ370" s="68"/>
      <c r="BK370" s="68"/>
      <c r="BL370" s="68"/>
      <c r="BM370" s="84"/>
      <c r="BN370" s="68"/>
      <c r="BO370" s="68"/>
      <c r="BP370" s="68"/>
      <c r="BQ370" s="68"/>
      <c r="BR370" s="68"/>
    </row>
    <row r="371" spans="1:70" x14ac:dyDescent="0.25">
      <c r="F371" s="2" t="s">
        <v>40</v>
      </c>
      <c r="G371" s="2" t="s">
        <v>744</v>
      </c>
      <c r="H371" s="2" t="s">
        <v>749</v>
      </c>
      <c r="I371" s="68"/>
      <c r="J371" s="68"/>
      <c r="K371" s="68" t="s">
        <v>7</v>
      </c>
      <c r="L371" s="3">
        <v>5000</v>
      </c>
      <c r="M371" s="2">
        <v>50</v>
      </c>
      <c r="N371" s="2">
        <v>250</v>
      </c>
      <c r="O371" s="68">
        <v>5</v>
      </c>
      <c r="P371" s="84"/>
      <c r="Q371" s="84"/>
      <c r="R371" s="86"/>
      <c r="S371" s="86"/>
      <c r="T371" s="108"/>
      <c r="U371" s="108"/>
      <c r="V371" s="108"/>
      <c r="W371" s="108"/>
      <c r="X371" s="68"/>
      <c r="Y371" s="68"/>
      <c r="Z371" s="68"/>
      <c r="AA371" s="68"/>
      <c r="AB371" s="68"/>
      <c r="AC371" s="68"/>
      <c r="AD371" s="68"/>
      <c r="AE371" s="68"/>
      <c r="AF371" s="68"/>
      <c r="AG371" s="68"/>
      <c r="AH371" s="68"/>
      <c r="AI371" s="68"/>
      <c r="AJ371" s="68"/>
      <c r="AK371" s="68"/>
      <c r="AL371" s="68"/>
      <c r="AM371" s="68"/>
      <c r="AN371" s="68"/>
      <c r="AO371" s="68"/>
      <c r="AP371" s="68"/>
      <c r="AQ371" s="68"/>
      <c r="AR371" s="68"/>
      <c r="AS371" s="68"/>
      <c r="AT371" s="68"/>
      <c r="AU371" s="68"/>
      <c r="AV371" s="68"/>
      <c r="AW371" s="68"/>
      <c r="AX371" s="68"/>
      <c r="AY371" s="68"/>
      <c r="AZ371" s="68"/>
      <c r="BA371" s="68"/>
      <c r="BB371" s="68"/>
      <c r="BC371" s="68"/>
      <c r="BD371" s="68"/>
      <c r="BE371" s="68"/>
      <c r="BF371" s="68"/>
      <c r="BG371" s="68"/>
      <c r="BH371" s="68"/>
      <c r="BI371" s="68"/>
      <c r="BJ371" s="68"/>
      <c r="BK371" s="68"/>
      <c r="BL371" s="68"/>
      <c r="BM371" s="84"/>
      <c r="BN371" s="68"/>
      <c r="BO371" s="68"/>
      <c r="BP371" s="68"/>
      <c r="BQ371" s="68"/>
      <c r="BR371" s="68"/>
    </row>
    <row r="372" spans="1:70" x14ac:dyDescent="0.25">
      <c r="F372" s="2" t="s">
        <v>40</v>
      </c>
      <c r="G372" s="2" t="s">
        <v>744</v>
      </c>
      <c r="H372" s="2" t="s">
        <v>750</v>
      </c>
      <c r="I372" s="68"/>
      <c r="J372" s="68"/>
      <c r="K372" s="68" t="s">
        <v>7</v>
      </c>
      <c r="L372" s="3">
        <v>5000</v>
      </c>
      <c r="M372" s="2">
        <v>50</v>
      </c>
      <c r="N372" s="2">
        <v>250</v>
      </c>
      <c r="O372" s="68">
        <v>5</v>
      </c>
      <c r="P372" s="84"/>
      <c r="Q372" s="84"/>
      <c r="R372" s="86"/>
      <c r="S372" s="86"/>
      <c r="T372" s="108"/>
      <c r="U372" s="108"/>
      <c r="V372" s="108"/>
      <c r="W372" s="108"/>
      <c r="X372" s="68"/>
      <c r="Y372" s="68"/>
      <c r="Z372" s="68"/>
      <c r="AA372" s="68"/>
      <c r="AB372" s="68"/>
      <c r="AC372" s="68"/>
      <c r="AD372" s="68"/>
      <c r="AE372" s="68"/>
      <c r="AF372" s="68"/>
      <c r="AG372" s="68"/>
      <c r="AH372" s="68"/>
      <c r="AI372" s="68"/>
      <c r="AJ372" s="68"/>
      <c r="AK372" s="68"/>
      <c r="AL372" s="68"/>
      <c r="AM372" s="68"/>
      <c r="AN372" s="68"/>
      <c r="AO372" s="68"/>
      <c r="AP372" s="68"/>
      <c r="AQ372" s="68"/>
      <c r="AR372" s="68"/>
      <c r="AS372" s="68"/>
      <c r="AT372" s="68"/>
      <c r="AU372" s="68"/>
      <c r="AV372" s="68"/>
      <c r="AW372" s="68"/>
      <c r="AX372" s="68"/>
      <c r="AY372" s="68"/>
      <c r="AZ372" s="68"/>
      <c r="BA372" s="68"/>
      <c r="BB372" s="68"/>
      <c r="BC372" s="68"/>
      <c r="BD372" s="68"/>
      <c r="BE372" s="68"/>
      <c r="BF372" s="68"/>
      <c r="BG372" s="68"/>
      <c r="BH372" s="68"/>
      <c r="BI372" s="68"/>
      <c r="BJ372" s="68"/>
      <c r="BK372" s="68"/>
      <c r="BL372" s="68"/>
      <c r="BM372" s="84"/>
      <c r="BN372" s="68"/>
      <c r="BO372" s="68"/>
      <c r="BP372" s="68"/>
      <c r="BQ372" s="68"/>
      <c r="BR372" s="68"/>
    </row>
    <row r="373" spans="1:70" x14ac:dyDescent="0.25">
      <c r="F373" s="2" t="s">
        <v>40</v>
      </c>
      <c r="G373" s="2" t="s">
        <v>744</v>
      </c>
      <c r="H373" s="2" t="s">
        <v>751</v>
      </c>
      <c r="I373" s="68"/>
      <c r="J373" s="68"/>
      <c r="K373" s="68" t="s">
        <v>7</v>
      </c>
      <c r="L373" s="3">
        <v>5000</v>
      </c>
      <c r="M373" s="2">
        <v>50</v>
      </c>
      <c r="N373" s="2">
        <v>250</v>
      </c>
      <c r="O373" s="68">
        <v>5</v>
      </c>
      <c r="P373" s="84"/>
      <c r="Q373" s="84"/>
      <c r="R373" s="86"/>
      <c r="S373" s="86"/>
      <c r="T373" s="108"/>
      <c r="U373" s="108"/>
      <c r="V373" s="108"/>
      <c r="W373" s="108"/>
      <c r="X373" s="68"/>
      <c r="Y373" s="68"/>
      <c r="Z373" s="68"/>
      <c r="AA373" s="68"/>
      <c r="AB373" s="68"/>
      <c r="AC373" s="68"/>
      <c r="AD373" s="68"/>
      <c r="AE373" s="68"/>
      <c r="AF373" s="68"/>
      <c r="AG373" s="68"/>
      <c r="AH373" s="68"/>
      <c r="AI373" s="68"/>
      <c r="AJ373" s="68"/>
      <c r="AK373" s="68"/>
      <c r="AL373" s="68"/>
      <c r="AM373" s="68"/>
      <c r="AN373" s="68"/>
      <c r="AO373" s="68"/>
      <c r="AP373" s="68"/>
      <c r="AQ373" s="68"/>
      <c r="AR373" s="68"/>
      <c r="AS373" s="68"/>
      <c r="AT373" s="68"/>
      <c r="AU373" s="68"/>
      <c r="AV373" s="68"/>
      <c r="AW373" s="68"/>
      <c r="AX373" s="68"/>
      <c r="AY373" s="68"/>
      <c r="AZ373" s="68"/>
      <c r="BA373" s="68"/>
      <c r="BB373" s="68"/>
      <c r="BC373" s="68"/>
      <c r="BD373" s="68"/>
      <c r="BE373" s="68"/>
      <c r="BF373" s="68"/>
      <c r="BG373" s="68"/>
      <c r="BH373" s="68"/>
      <c r="BI373" s="68"/>
      <c r="BJ373" s="68"/>
      <c r="BK373" s="68"/>
      <c r="BL373" s="68"/>
      <c r="BM373" s="84"/>
      <c r="BN373" s="68"/>
      <c r="BO373" s="68"/>
      <c r="BP373" s="68"/>
      <c r="BQ373" s="68"/>
      <c r="BR373" s="68"/>
    </row>
    <row r="374" spans="1:70" x14ac:dyDescent="0.25">
      <c r="F374" s="2" t="s">
        <v>40</v>
      </c>
      <c r="G374" s="2" t="s">
        <v>744</v>
      </c>
      <c r="H374" s="2" t="s">
        <v>716</v>
      </c>
      <c r="I374" s="68"/>
      <c r="J374" s="68"/>
      <c r="K374" s="68" t="s">
        <v>12</v>
      </c>
      <c r="L374" s="3">
        <v>2000</v>
      </c>
      <c r="M374" s="3">
        <v>20</v>
      </c>
      <c r="N374" s="3">
        <v>100</v>
      </c>
      <c r="O374" s="68">
        <v>4</v>
      </c>
      <c r="P374" s="84"/>
      <c r="Q374" s="84"/>
      <c r="R374" s="86"/>
      <c r="S374" s="86"/>
      <c r="T374" s="108"/>
      <c r="U374" s="108"/>
      <c r="V374" s="108"/>
      <c r="W374" s="108"/>
      <c r="X374" s="68"/>
      <c r="Y374" s="68"/>
      <c r="Z374" s="68"/>
      <c r="AA374" s="68"/>
      <c r="AB374" s="68"/>
      <c r="AC374" s="68"/>
      <c r="AD374" s="68"/>
      <c r="AE374" s="68"/>
      <c r="AF374" s="68"/>
      <c r="AG374" s="68"/>
      <c r="AH374" s="68"/>
      <c r="AI374" s="68"/>
      <c r="AJ374" s="68"/>
      <c r="AK374" s="68"/>
      <c r="AL374" s="68"/>
      <c r="AM374" s="68"/>
      <c r="AN374" s="68"/>
      <c r="AO374" s="68"/>
      <c r="AP374" s="68"/>
      <c r="AQ374" s="68"/>
      <c r="AR374" s="68"/>
      <c r="AS374" s="68"/>
      <c r="AT374" s="68"/>
      <c r="AU374" s="68"/>
      <c r="AV374" s="68"/>
      <c r="AW374" s="68"/>
      <c r="AX374" s="68"/>
      <c r="AY374" s="68"/>
      <c r="AZ374" s="68"/>
      <c r="BA374" s="68"/>
      <c r="BB374" s="68"/>
      <c r="BC374" s="68"/>
      <c r="BD374" s="68"/>
      <c r="BE374" s="68"/>
      <c r="BF374" s="68"/>
      <c r="BG374" s="68"/>
      <c r="BH374" s="68"/>
      <c r="BI374" s="68"/>
      <c r="BJ374" s="68"/>
      <c r="BK374" s="68"/>
      <c r="BL374" s="68"/>
      <c r="BM374" s="84"/>
      <c r="BN374" s="68"/>
      <c r="BO374" s="68"/>
      <c r="BP374" s="68"/>
      <c r="BQ374" s="68"/>
      <c r="BR374" s="68"/>
    </row>
    <row r="375" spans="1:70" s="96" customFormat="1" x14ac:dyDescent="0.25">
      <c r="A375" s="97"/>
      <c r="B375" s="97"/>
      <c r="C375" s="97"/>
      <c r="D375" s="97"/>
      <c r="E375" s="97"/>
      <c r="F375" s="121" t="s">
        <v>1762</v>
      </c>
      <c r="G375" s="121" t="s">
        <v>357</v>
      </c>
      <c r="H375" s="121" t="s">
        <v>389</v>
      </c>
      <c r="I375" s="88" t="s">
        <v>1700</v>
      </c>
      <c r="J375" s="88"/>
      <c r="K375" s="88" t="s">
        <v>602</v>
      </c>
      <c r="L375" s="122"/>
      <c r="M375" s="122"/>
      <c r="N375" s="122"/>
      <c r="O375" s="88"/>
      <c r="P375" s="91">
        <f>SUM(R375:BM375)</f>
        <v>4</v>
      </c>
      <c r="Q375" s="91">
        <f>O375-P375</f>
        <v>-4</v>
      </c>
      <c r="R375" s="88"/>
      <c r="S375" s="88"/>
      <c r="T375" s="123"/>
      <c r="U375" s="123"/>
      <c r="V375" s="123"/>
      <c r="W375" s="123"/>
      <c r="X375" s="88"/>
      <c r="Y375" s="88"/>
      <c r="Z375" s="88"/>
      <c r="AA375" s="88"/>
      <c r="AB375" s="88"/>
      <c r="AC375" s="88"/>
      <c r="AD375" s="88"/>
      <c r="AE375" s="88"/>
      <c r="AF375" s="88"/>
      <c r="AG375" s="88"/>
      <c r="AH375" s="88"/>
      <c r="AI375" s="88"/>
      <c r="AJ375" s="88"/>
      <c r="AK375" s="88"/>
      <c r="AL375" s="88"/>
      <c r="AM375" s="88"/>
      <c r="AN375" s="88"/>
      <c r="AO375" s="88"/>
      <c r="AP375" s="88"/>
      <c r="AQ375" s="88"/>
      <c r="AR375" s="88"/>
      <c r="AS375" s="88"/>
      <c r="AT375" s="88"/>
      <c r="AU375" s="88"/>
      <c r="AV375" s="88"/>
      <c r="AW375" s="88">
        <v>1</v>
      </c>
      <c r="AX375" s="88"/>
      <c r="AY375" s="88"/>
      <c r="AZ375" s="88"/>
      <c r="BA375" s="88">
        <v>1</v>
      </c>
      <c r="BB375" s="88"/>
      <c r="BC375" s="88"/>
      <c r="BD375" s="88"/>
      <c r="BE375" s="88"/>
      <c r="BF375" s="88"/>
      <c r="BG375" s="88"/>
      <c r="BH375" s="88"/>
      <c r="BI375" s="88">
        <v>1</v>
      </c>
      <c r="BJ375" s="88"/>
      <c r="BK375" s="88"/>
      <c r="BL375" s="88">
        <v>1</v>
      </c>
      <c r="BM375" s="91"/>
      <c r="BN375" s="88"/>
      <c r="BO375" s="88"/>
      <c r="BP375" s="88"/>
      <c r="BQ375" s="88"/>
      <c r="BR375" s="88"/>
    </row>
    <row r="376" spans="1:70" x14ac:dyDescent="0.25">
      <c r="F376" s="2" t="s">
        <v>1762</v>
      </c>
      <c r="G376" s="2" t="s">
        <v>742</v>
      </c>
      <c r="H376" s="2" t="s">
        <v>733</v>
      </c>
      <c r="I376" s="68"/>
      <c r="J376" s="68"/>
      <c r="K376" s="68" t="s">
        <v>12</v>
      </c>
      <c r="L376" s="3">
        <v>2000</v>
      </c>
      <c r="M376" s="2">
        <v>20</v>
      </c>
      <c r="N376" s="2">
        <v>100</v>
      </c>
      <c r="O376" s="68">
        <v>4</v>
      </c>
      <c r="P376" s="84"/>
      <c r="Q376" s="84"/>
      <c r="R376" s="86"/>
      <c r="S376" s="86"/>
      <c r="T376" s="108"/>
      <c r="U376" s="108"/>
      <c r="V376" s="108"/>
      <c r="W376" s="108"/>
      <c r="X376" s="68"/>
      <c r="Y376" s="68"/>
      <c r="Z376" s="68"/>
      <c r="AA376" s="68"/>
      <c r="AB376" s="68"/>
      <c r="AC376" s="68"/>
      <c r="AD376" s="68"/>
      <c r="AE376" s="68"/>
      <c r="AF376" s="68"/>
      <c r="AG376" s="68"/>
      <c r="AH376" s="68"/>
      <c r="AI376" s="68"/>
      <c r="AJ376" s="68"/>
      <c r="AK376" s="68"/>
      <c r="AL376" s="68"/>
      <c r="AM376" s="68"/>
      <c r="AN376" s="68"/>
      <c r="AO376" s="68"/>
      <c r="AP376" s="68"/>
      <c r="AQ376" s="68"/>
      <c r="AR376" s="68"/>
      <c r="AS376" s="68"/>
      <c r="AT376" s="68"/>
      <c r="AU376" s="68"/>
      <c r="AV376" s="68"/>
      <c r="AW376" s="68"/>
      <c r="AX376" s="68"/>
      <c r="AY376" s="68"/>
      <c r="AZ376" s="68"/>
      <c r="BA376" s="68"/>
      <c r="BB376" s="68"/>
      <c r="BC376" s="68"/>
      <c r="BD376" s="68"/>
      <c r="BE376" s="68"/>
      <c r="BF376" s="68"/>
      <c r="BG376" s="68"/>
      <c r="BH376" s="68"/>
      <c r="BI376" s="68"/>
      <c r="BJ376" s="68"/>
      <c r="BK376" s="68"/>
      <c r="BL376" s="68"/>
      <c r="BM376" s="84"/>
      <c r="BN376" s="68"/>
      <c r="BO376" s="68"/>
      <c r="BP376" s="68"/>
      <c r="BQ376" s="68"/>
      <c r="BR376" s="68"/>
    </row>
    <row r="377" spans="1:70" x14ac:dyDescent="0.25">
      <c r="F377" s="2" t="s">
        <v>1762</v>
      </c>
      <c r="G377" s="2" t="s">
        <v>742</v>
      </c>
      <c r="H377" s="2" t="s">
        <v>734</v>
      </c>
      <c r="I377" s="68"/>
      <c r="J377" s="68"/>
      <c r="K377" s="68" t="s">
        <v>7</v>
      </c>
      <c r="L377" s="3">
        <v>5000</v>
      </c>
      <c r="M377" s="2">
        <v>50</v>
      </c>
      <c r="N377" s="2">
        <v>250</v>
      </c>
      <c r="O377" s="68">
        <v>5</v>
      </c>
      <c r="P377" s="84"/>
      <c r="Q377" s="84"/>
      <c r="R377" s="86"/>
      <c r="S377" s="86"/>
      <c r="T377" s="108"/>
      <c r="U377" s="108"/>
      <c r="V377" s="108"/>
      <c r="W377" s="108"/>
      <c r="X377" s="68"/>
      <c r="Y377" s="68"/>
      <c r="Z377" s="68"/>
      <c r="AA377" s="68"/>
      <c r="AB377" s="68"/>
      <c r="AC377" s="68"/>
      <c r="AD377" s="68"/>
      <c r="AE377" s="68"/>
      <c r="AF377" s="68"/>
      <c r="AG377" s="68"/>
      <c r="AH377" s="68"/>
      <c r="AI377" s="68"/>
      <c r="AJ377" s="68"/>
      <c r="AK377" s="68"/>
      <c r="AL377" s="68"/>
      <c r="AM377" s="68"/>
      <c r="AN377" s="68"/>
      <c r="AO377" s="68"/>
      <c r="AP377" s="68"/>
      <c r="AQ377" s="68"/>
      <c r="AR377" s="68"/>
      <c r="AS377" s="68"/>
      <c r="AT377" s="68"/>
      <c r="AU377" s="68"/>
      <c r="AV377" s="68"/>
      <c r="AW377" s="68"/>
      <c r="AX377" s="68"/>
      <c r="AY377" s="68"/>
      <c r="AZ377" s="68"/>
      <c r="BA377" s="68"/>
      <c r="BB377" s="68"/>
      <c r="BC377" s="68"/>
      <c r="BD377" s="68"/>
      <c r="BE377" s="68"/>
      <c r="BF377" s="68"/>
      <c r="BG377" s="68"/>
      <c r="BH377" s="68"/>
      <c r="BI377" s="68"/>
      <c r="BJ377" s="68"/>
      <c r="BK377" s="68"/>
      <c r="BL377" s="68"/>
      <c r="BM377" s="84"/>
      <c r="BN377" s="68"/>
      <c r="BO377" s="68"/>
      <c r="BP377" s="68"/>
      <c r="BQ377" s="68"/>
      <c r="BR377" s="68"/>
    </row>
    <row r="378" spans="1:70" x14ac:dyDescent="0.25">
      <c r="F378" s="2" t="s">
        <v>1762</v>
      </c>
      <c r="G378" s="2" t="s">
        <v>742</v>
      </c>
      <c r="H378" s="2" t="s">
        <v>735</v>
      </c>
      <c r="I378" s="68"/>
      <c r="J378" s="68"/>
      <c r="K378" s="68" t="s">
        <v>7</v>
      </c>
      <c r="L378" s="3">
        <v>5000</v>
      </c>
      <c r="M378" s="2">
        <v>50</v>
      </c>
      <c r="N378" s="2">
        <v>250</v>
      </c>
      <c r="O378" s="68">
        <v>5</v>
      </c>
      <c r="P378" s="84"/>
      <c r="Q378" s="84"/>
      <c r="R378" s="86"/>
      <c r="S378" s="86"/>
      <c r="T378" s="108"/>
      <c r="U378" s="108"/>
      <c r="V378" s="108"/>
      <c r="W378" s="108"/>
      <c r="X378" s="68"/>
      <c r="Y378" s="68"/>
      <c r="Z378" s="68"/>
      <c r="AA378" s="68"/>
      <c r="AB378" s="68"/>
      <c r="AC378" s="68"/>
      <c r="AD378" s="68"/>
      <c r="AE378" s="68"/>
      <c r="AF378" s="68"/>
      <c r="AG378" s="68"/>
      <c r="AH378" s="68"/>
      <c r="AI378" s="68"/>
      <c r="AJ378" s="68"/>
      <c r="AK378" s="68"/>
      <c r="AL378" s="68"/>
      <c r="AM378" s="68"/>
      <c r="AN378" s="68"/>
      <c r="AO378" s="68"/>
      <c r="AP378" s="68"/>
      <c r="AQ378" s="68"/>
      <c r="AR378" s="68"/>
      <c r="AS378" s="68"/>
      <c r="AT378" s="68"/>
      <c r="AU378" s="68"/>
      <c r="AV378" s="68"/>
      <c r="AW378" s="68"/>
      <c r="AX378" s="68"/>
      <c r="AY378" s="68"/>
      <c r="AZ378" s="68"/>
      <c r="BA378" s="68"/>
      <c r="BB378" s="68"/>
      <c r="BC378" s="68"/>
      <c r="BD378" s="68"/>
      <c r="BE378" s="68"/>
      <c r="BF378" s="68"/>
      <c r="BG378" s="68"/>
      <c r="BH378" s="68"/>
      <c r="BI378" s="68"/>
      <c r="BJ378" s="68"/>
      <c r="BK378" s="68"/>
      <c r="BL378" s="68"/>
      <c r="BM378" s="84"/>
      <c r="BN378" s="68"/>
      <c r="BO378" s="68"/>
      <c r="BP378" s="68"/>
      <c r="BQ378" s="68"/>
      <c r="BR378" s="68"/>
    </row>
    <row r="379" spans="1:70" x14ac:dyDescent="0.25">
      <c r="F379" s="2" t="s">
        <v>1762</v>
      </c>
      <c r="G379" s="2" t="s">
        <v>742</v>
      </c>
      <c r="H379" s="2" t="s">
        <v>736</v>
      </c>
      <c r="I379" s="68"/>
      <c r="J379" s="68"/>
      <c r="K379" s="68" t="s">
        <v>12</v>
      </c>
      <c r="L379" s="3">
        <v>2000</v>
      </c>
      <c r="M379" s="2">
        <v>20</v>
      </c>
      <c r="N379" s="2">
        <v>100</v>
      </c>
      <c r="O379" s="68">
        <v>4</v>
      </c>
      <c r="P379" s="84"/>
      <c r="Q379" s="84"/>
      <c r="R379" s="86"/>
      <c r="S379" s="86"/>
      <c r="T379" s="108"/>
      <c r="U379" s="108"/>
      <c r="V379" s="108"/>
      <c r="W379" s="108"/>
      <c r="X379" s="68"/>
      <c r="Y379" s="68"/>
      <c r="Z379" s="68"/>
      <c r="AA379" s="68"/>
      <c r="AB379" s="68"/>
      <c r="AC379" s="68"/>
      <c r="AD379" s="68"/>
      <c r="AE379" s="68"/>
      <c r="AF379" s="68"/>
      <c r="AG379" s="68"/>
      <c r="AH379" s="68"/>
      <c r="AI379" s="68"/>
      <c r="AJ379" s="68"/>
      <c r="AK379" s="68"/>
      <c r="AL379" s="68"/>
      <c r="AM379" s="68"/>
      <c r="AN379" s="68"/>
      <c r="AO379" s="68"/>
      <c r="AP379" s="68"/>
      <c r="AQ379" s="68"/>
      <c r="AR379" s="68"/>
      <c r="AS379" s="68"/>
      <c r="AT379" s="68"/>
      <c r="AU379" s="68"/>
      <c r="AV379" s="68"/>
      <c r="AW379" s="68"/>
      <c r="AX379" s="68"/>
      <c r="AY379" s="68"/>
      <c r="AZ379" s="68"/>
      <c r="BA379" s="68"/>
      <c r="BB379" s="68"/>
      <c r="BC379" s="68"/>
      <c r="BD379" s="68"/>
      <c r="BE379" s="68"/>
      <c r="BF379" s="68"/>
      <c r="BG379" s="68"/>
      <c r="BH379" s="68"/>
      <c r="BI379" s="68"/>
      <c r="BJ379" s="68"/>
      <c r="BK379" s="68"/>
      <c r="BL379" s="68"/>
      <c r="BM379" s="84"/>
      <c r="BN379" s="68"/>
      <c r="BO379" s="68"/>
      <c r="BP379" s="68"/>
      <c r="BQ379" s="68"/>
      <c r="BR379" s="68"/>
    </row>
    <row r="380" spans="1:70" x14ac:dyDescent="0.25">
      <c r="F380" s="2" t="s">
        <v>1762</v>
      </c>
      <c r="G380" s="2" t="s">
        <v>742</v>
      </c>
      <c r="H380" s="2" t="s">
        <v>737</v>
      </c>
      <c r="I380" s="68"/>
      <c r="J380" s="68"/>
      <c r="K380" s="68" t="s">
        <v>10</v>
      </c>
      <c r="L380" s="3">
        <v>25000</v>
      </c>
      <c r="M380" s="3">
        <v>250</v>
      </c>
      <c r="N380" s="3">
        <v>1250</v>
      </c>
      <c r="O380" s="68">
        <v>7</v>
      </c>
      <c r="P380" s="84"/>
      <c r="Q380" s="84"/>
      <c r="R380" s="86"/>
      <c r="S380" s="86"/>
      <c r="T380" s="108"/>
      <c r="U380" s="108"/>
      <c r="V380" s="108"/>
      <c r="W380" s="108"/>
      <c r="X380" s="68"/>
      <c r="Y380" s="68"/>
      <c r="Z380" s="68"/>
      <c r="AA380" s="68"/>
      <c r="AB380" s="68"/>
      <c r="AC380" s="68"/>
      <c r="AD380" s="68"/>
      <c r="AE380" s="68"/>
      <c r="AF380" s="68"/>
      <c r="AG380" s="68"/>
      <c r="AH380" s="68"/>
      <c r="AI380" s="68"/>
      <c r="AJ380" s="68"/>
      <c r="AK380" s="68"/>
      <c r="AL380" s="68"/>
      <c r="AM380" s="68"/>
      <c r="AN380" s="68"/>
      <c r="AO380" s="68"/>
      <c r="AP380" s="68"/>
      <c r="AQ380" s="68"/>
      <c r="AR380" s="68"/>
      <c r="AS380" s="68"/>
      <c r="AT380" s="68"/>
      <c r="AU380" s="68"/>
      <c r="AV380" s="68"/>
      <c r="AW380" s="68"/>
      <c r="AX380" s="68"/>
      <c r="AY380" s="68"/>
      <c r="AZ380" s="68"/>
      <c r="BA380" s="68"/>
      <c r="BB380" s="68"/>
      <c r="BC380" s="68"/>
      <c r="BD380" s="68"/>
      <c r="BE380" s="68"/>
      <c r="BF380" s="68"/>
      <c r="BG380" s="68"/>
      <c r="BH380" s="68"/>
      <c r="BI380" s="68"/>
      <c r="BJ380" s="68"/>
      <c r="BK380" s="68"/>
      <c r="BL380" s="68"/>
      <c r="BM380" s="84"/>
      <c r="BN380" s="68"/>
      <c r="BO380" s="68"/>
      <c r="BP380" s="68"/>
      <c r="BQ380" s="68"/>
      <c r="BR380" s="68"/>
    </row>
    <row r="381" spans="1:70" x14ac:dyDescent="0.25">
      <c r="F381" s="2" t="s">
        <v>1762</v>
      </c>
      <c r="G381" s="2" t="s">
        <v>742</v>
      </c>
      <c r="H381" s="2" t="s">
        <v>738</v>
      </c>
      <c r="I381" s="68"/>
      <c r="J381" s="68"/>
      <c r="K381" s="68" t="s">
        <v>12</v>
      </c>
      <c r="L381" s="3">
        <v>2000</v>
      </c>
      <c r="M381" s="2">
        <v>20</v>
      </c>
      <c r="N381" s="2">
        <v>100</v>
      </c>
      <c r="O381" s="68">
        <v>4</v>
      </c>
      <c r="P381" s="84"/>
      <c r="Q381" s="84"/>
      <c r="R381" s="86"/>
      <c r="S381" s="86"/>
      <c r="T381" s="108"/>
      <c r="U381" s="108"/>
      <c r="V381" s="108"/>
      <c r="W381" s="108"/>
      <c r="X381" s="68"/>
      <c r="Y381" s="68"/>
      <c r="Z381" s="68"/>
      <c r="AA381" s="68"/>
      <c r="AB381" s="68"/>
      <c r="AC381" s="68"/>
      <c r="AD381" s="68"/>
      <c r="AE381" s="68"/>
      <c r="AF381" s="68"/>
      <c r="AG381" s="68"/>
      <c r="AH381" s="68"/>
      <c r="AI381" s="68"/>
      <c r="AJ381" s="68"/>
      <c r="AK381" s="68"/>
      <c r="AL381" s="68"/>
      <c r="AM381" s="68"/>
      <c r="AN381" s="68"/>
      <c r="AO381" s="68"/>
      <c r="AP381" s="68"/>
      <c r="AQ381" s="68"/>
      <c r="AR381" s="68"/>
      <c r="AS381" s="68"/>
      <c r="AT381" s="68"/>
      <c r="AU381" s="68"/>
      <c r="AV381" s="68"/>
      <c r="AW381" s="68"/>
      <c r="AX381" s="68"/>
      <c r="AY381" s="68"/>
      <c r="AZ381" s="68"/>
      <c r="BA381" s="68"/>
      <c r="BB381" s="68"/>
      <c r="BC381" s="68"/>
      <c r="BD381" s="68"/>
      <c r="BE381" s="68"/>
      <c r="BF381" s="68"/>
      <c r="BG381" s="68"/>
      <c r="BH381" s="68"/>
      <c r="BI381" s="68"/>
      <c r="BJ381" s="68"/>
      <c r="BK381" s="68"/>
      <c r="BL381" s="68"/>
      <c r="BM381" s="84"/>
      <c r="BN381" s="68"/>
      <c r="BO381" s="68"/>
      <c r="BP381" s="68"/>
      <c r="BQ381" s="68"/>
      <c r="BR381" s="68"/>
    </row>
    <row r="382" spans="1:70" x14ac:dyDescent="0.25">
      <c r="F382" s="2" t="s">
        <v>1762</v>
      </c>
      <c r="G382" s="2" t="s">
        <v>742</v>
      </c>
      <c r="H382" s="2" t="s">
        <v>739</v>
      </c>
      <c r="I382" s="68"/>
      <c r="J382" s="68"/>
      <c r="K382" s="68" t="s">
        <v>7</v>
      </c>
      <c r="L382" s="3">
        <v>5000</v>
      </c>
      <c r="M382" s="2">
        <v>50</v>
      </c>
      <c r="N382" s="2">
        <v>250</v>
      </c>
      <c r="O382" s="68">
        <v>5</v>
      </c>
      <c r="P382" s="84"/>
      <c r="Q382" s="84"/>
      <c r="R382" s="86"/>
      <c r="S382" s="86"/>
      <c r="T382" s="108"/>
      <c r="U382" s="108"/>
      <c r="V382" s="108"/>
      <c r="W382" s="108"/>
      <c r="X382" s="68"/>
      <c r="Y382" s="68"/>
      <c r="Z382" s="68"/>
      <c r="AA382" s="68"/>
      <c r="AB382" s="68"/>
      <c r="AC382" s="68"/>
      <c r="AD382" s="68"/>
      <c r="AE382" s="68"/>
      <c r="AF382" s="68"/>
      <c r="AG382" s="68"/>
      <c r="AH382" s="68"/>
      <c r="AI382" s="68"/>
      <c r="AJ382" s="68"/>
      <c r="AK382" s="68"/>
      <c r="AL382" s="68"/>
      <c r="AM382" s="68"/>
      <c r="AN382" s="68"/>
      <c r="AO382" s="68"/>
      <c r="AP382" s="68"/>
      <c r="AQ382" s="68"/>
      <c r="AR382" s="68"/>
      <c r="AS382" s="68"/>
      <c r="AT382" s="68"/>
      <c r="AU382" s="68"/>
      <c r="AV382" s="68"/>
      <c r="AW382" s="68"/>
      <c r="AX382" s="68"/>
      <c r="AY382" s="68"/>
      <c r="AZ382" s="68"/>
      <c r="BA382" s="68"/>
      <c r="BB382" s="68"/>
      <c r="BC382" s="68"/>
      <c r="BD382" s="68"/>
      <c r="BE382" s="68"/>
      <c r="BF382" s="68"/>
      <c r="BG382" s="68"/>
      <c r="BH382" s="68"/>
      <c r="BI382" s="68"/>
      <c r="BJ382" s="68"/>
      <c r="BK382" s="68"/>
      <c r="BL382" s="68"/>
      <c r="BM382" s="84"/>
      <c r="BN382" s="68"/>
      <c r="BO382" s="68"/>
      <c r="BP382" s="68"/>
      <c r="BQ382" s="68"/>
      <c r="BR382" s="68"/>
    </row>
    <row r="383" spans="1:70" x14ac:dyDescent="0.25">
      <c r="F383" s="2" t="s">
        <v>1762</v>
      </c>
      <c r="G383" s="2" t="s">
        <v>742</v>
      </c>
      <c r="H383" s="2" t="s">
        <v>740</v>
      </c>
      <c r="I383" s="68"/>
      <c r="J383" s="68"/>
      <c r="K383" s="68" t="s">
        <v>7</v>
      </c>
      <c r="L383" s="3">
        <v>5000</v>
      </c>
      <c r="M383" s="2">
        <v>50</v>
      </c>
      <c r="N383" s="2">
        <v>250</v>
      </c>
      <c r="O383" s="68">
        <v>5</v>
      </c>
      <c r="P383" s="84"/>
      <c r="Q383" s="84"/>
      <c r="R383" s="86"/>
      <c r="S383" s="86"/>
      <c r="T383" s="108"/>
      <c r="U383" s="108"/>
      <c r="V383" s="108"/>
      <c r="W383" s="108"/>
      <c r="X383" s="68"/>
      <c r="Y383" s="68"/>
      <c r="Z383" s="68"/>
      <c r="AA383" s="68"/>
      <c r="AB383" s="68"/>
      <c r="AC383" s="68"/>
      <c r="AD383" s="68"/>
      <c r="AE383" s="68"/>
      <c r="AF383" s="68"/>
      <c r="AG383" s="68"/>
      <c r="AH383" s="68"/>
      <c r="AI383" s="68"/>
      <c r="AJ383" s="68"/>
      <c r="AK383" s="68"/>
      <c r="AL383" s="68"/>
      <c r="AM383" s="68"/>
      <c r="AN383" s="68"/>
      <c r="AO383" s="68"/>
      <c r="AP383" s="68"/>
      <c r="AQ383" s="68"/>
      <c r="AR383" s="68"/>
      <c r="AS383" s="68"/>
      <c r="AT383" s="68"/>
      <c r="AU383" s="68"/>
      <c r="AV383" s="68"/>
      <c r="AW383" s="68"/>
      <c r="AX383" s="68"/>
      <c r="AY383" s="68"/>
      <c r="AZ383" s="68"/>
      <c r="BA383" s="68"/>
      <c r="BB383" s="68"/>
      <c r="BC383" s="68"/>
      <c r="BD383" s="68"/>
      <c r="BE383" s="68"/>
      <c r="BF383" s="68"/>
      <c r="BG383" s="68"/>
      <c r="BH383" s="68"/>
      <c r="BI383" s="68"/>
      <c r="BJ383" s="68"/>
      <c r="BK383" s="68"/>
      <c r="BL383" s="68"/>
      <c r="BM383" s="84"/>
      <c r="BN383" s="68"/>
      <c r="BO383" s="68"/>
      <c r="BP383" s="68"/>
      <c r="BQ383" s="68"/>
      <c r="BR383" s="68"/>
    </row>
    <row r="384" spans="1:70" x14ac:dyDescent="0.25">
      <c r="F384" s="2" t="s">
        <v>1762</v>
      </c>
      <c r="G384" s="2" t="s">
        <v>742</v>
      </c>
      <c r="H384" s="2" t="s">
        <v>741</v>
      </c>
      <c r="I384" s="68"/>
      <c r="J384" s="68"/>
      <c r="K384" s="68" t="s">
        <v>12</v>
      </c>
      <c r="L384" s="3">
        <v>2000</v>
      </c>
      <c r="M384" s="2">
        <v>20</v>
      </c>
      <c r="N384" s="2">
        <v>100</v>
      </c>
      <c r="O384" s="68">
        <v>4</v>
      </c>
      <c r="P384" s="84"/>
      <c r="Q384" s="84"/>
      <c r="R384" s="86"/>
      <c r="S384" s="86"/>
      <c r="T384" s="108"/>
      <c r="U384" s="108"/>
      <c r="V384" s="108"/>
      <c r="W384" s="108"/>
      <c r="X384" s="68"/>
      <c r="Y384" s="68"/>
      <c r="Z384" s="68"/>
      <c r="AA384" s="68"/>
      <c r="AB384" s="68"/>
      <c r="AC384" s="68"/>
      <c r="AD384" s="68"/>
      <c r="AE384" s="68"/>
      <c r="AF384" s="68"/>
      <c r="AG384" s="68"/>
      <c r="AH384" s="68"/>
      <c r="AI384" s="68"/>
      <c r="AJ384" s="68"/>
      <c r="AK384" s="68"/>
      <c r="AL384" s="68"/>
      <c r="AM384" s="68"/>
      <c r="AN384" s="68"/>
      <c r="AO384" s="68"/>
      <c r="AP384" s="68"/>
      <c r="AQ384" s="68"/>
      <c r="AR384" s="68"/>
      <c r="AS384" s="68"/>
      <c r="AT384" s="68"/>
      <c r="AU384" s="68"/>
      <c r="AV384" s="68"/>
      <c r="AW384" s="68"/>
      <c r="AX384" s="68"/>
      <c r="AY384" s="68"/>
      <c r="AZ384" s="68"/>
      <c r="BA384" s="68"/>
      <c r="BB384" s="68"/>
      <c r="BC384" s="68"/>
      <c r="BD384" s="68"/>
      <c r="BE384" s="68"/>
      <c r="BF384" s="68"/>
      <c r="BG384" s="68"/>
      <c r="BH384" s="68"/>
      <c r="BI384" s="68"/>
      <c r="BJ384" s="68"/>
      <c r="BK384" s="68"/>
      <c r="BL384" s="68"/>
      <c r="BM384" s="84"/>
      <c r="BN384" s="68"/>
      <c r="BO384" s="68"/>
      <c r="BP384" s="68"/>
      <c r="BQ384" s="68"/>
      <c r="BR384" s="68"/>
    </row>
    <row r="385" spans="1:70" s="96" customFormat="1" x14ac:dyDescent="0.25">
      <c r="A385" s="97"/>
      <c r="B385" s="97"/>
      <c r="C385" s="97"/>
      <c r="D385" s="97"/>
      <c r="E385" s="97"/>
      <c r="F385" s="121" t="s">
        <v>52</v>
      </c>
      <c r="G385" s="121" t="s">
        <v>361</v>
      </c>
      <c r="H385" s="121" t="s">
        <v>2791</v>
      </c>
      <c r="I385" s="88" t="s">
        <v>1701</v>
      </c>
      <c r="J385" s="88"/>
      <c r="K385" s="88" t="s">
        <v>602</v>
      </c>
      <c r="L385" s="122"/>
      <c r="M385" s="122"/>
      <c r="N385" s="122"/>
      <c r="O385" s="88"/>
      <c r="P385" s="91">
        <f>SUM(R385:BM385)</f>
        <v>4</v>
      </c>
      <c r="Q385" s="91">
        <f>O385-P385</f>
        <v>-4</v>
      </c>
      <c r="R385" s="88"/>
      <c r="S385" s="88"/>
      <c r="T385" s="123"/>
      <c r="U385" s="123"/>
      <c r="V385" s="123"/>
      <c r="W385" s="123"/>
      <c r="X385" s="88"/>
      <c r="Y385" s="88"/>
      <c r="Z385" s="88"/>
      <c r="AA385" s="88"/>
      <c r="AB385" s="88"/>
      <c r="AC385" s="88"/>
      <c r="AD385" s="88"/>
      <c r="AE385" s="88"/>
      <c r="AF385" s="88"/>
      <c r="AG385" s="88"/>
      <c r="AH385" s="88"/>
      <c r="AI385" s="88"/>
      <c r="AJ385" s="88"/>
      <c r="AK385" s="88"/>
      <c r="AL385" s="88"/>
      <c r="AM385" s="88"/>
      <c r="AN385" s="88"/>
      <c r="AO385" s="88"/>
      <c r="AP385" s="88"/>
      <c r="AQ385" s="88"/>
      <c r="AR385" s="88"/>
      <c r="AS385" s="88"/>
      <c r="AT385" s="88"/>
      <c r="AU385" s="88"/>
      <c r="AV385" s="88"/>
      <c r="AW385" s="88">
        <v>1</v>
      </c>
      <c r="AX385" s="88"/>
      <c r="AY385" s="88"/>
      <c r="AZ385" s="88"/>
      <c r="BA385" s="88"/>
      <c r="BB385" s="88"/>
      <c r="BC385" s="88"/>
      <c r="BD385" s="88"/>
      <c r="BE385" s="88"/>
      <c r="BF385" s="88"/>
      <c r="BG385" s="88"/>
      <c r="BH385" s="88"/>
      <c r="BI385" s="88">
        <v>1</v>
      </c>
      <c r="BJ385" s="88">
        <v>1</v>
      </c>
      <c r="BK385" s="88">
        <v>1</v>
      </c>
      <c r="BL385" s="88"/>
      <c r="BM385" s="91"/>
      <c r="BN385" s="88"/>
      <c r="BO385" s="88"/>
      <c r="BP385" s="88"/>
      <c r="BQ385" s="88"/>
      <c r="BR385" s="88"/>
    </row>
    <row r="386" spans="1:70" x14ac:dyDescent="0.25">
      <c r="F386" s="2" t="s">
        <v>52</v>
      </c>
      <c r="G386" s="2" t="s">
        <v>2816</v>
      </c>
      <c r="H386" s="2" t="s">
        <v>760</v>
      </c>
      <c r="I386" s="68"/>
      <c r="J386" s="68"/>
      <c r="K386" s="68" t="s">
        <v>12</v>
      </c>
      <c r="L386" s="3">
        <v>2000</v>
      </c>
      <c r="M386" s="2">
        <v>20</v>
      </c>
      <c r="N386" s="2">
        <v>100</v>
      </c>
      <c r="O386" s="68">
        <v>4</v>
      </c>
      <c r="P386" s="84"/>
      <c r="Q386" s="84"/>
      <c r="R386" s="86"/>
      <c r="S386" s="86"/>
      <c r="T386" s="108"/>
      <c r="U386" s="108"/>
      <c r="V386" s="108"/>
      <c r="W386" s="108"/>
      <c r="X386" s="68"/>
      <c r="Y386" s="68"/>
      <c r="Z386" s="68"/>
      <c r="AA386" s="68"/>
      <c r="AB386" s="68"/>
      <c r="AC386" s="68"/>
      <c r="AD386" s="68"/>
      <c r="AE386" s="68"/>
      <c r="AF386" s="68"/>
      <c r="AG386" s="68"/>
      <c r="AH386" s="68"/>
      <c r="AI386" s="68"/>
      <c r="AJ386" s="68"/>
      <c r="AK386" s="68"/>
      <c r="AL386" s="68"/>
      <c r="AM386" s="68"/>
      <c r="AN386" s="68"/>
      <c r="AO386" s="68"/>
      <c r="AP386" s="68"/>
      <c r="AQ386" s="68"/>
      <c r="AR386" s="68"/>
      <c r="AS386" s="68"/>
      <c r="AT386" s="68"/>
      <c r="AU386" s="68"/>
      <c r="AV386" s="68"/>
      <c r="AW386" s="68"/>
      <c r="AX386" s="68"/>
      <c r="AY386" s="68"/>
      <c r="AZ386" s="68"/>
      <c r="BA386" s="68"/>
      <c r="BB386" s="68"/>
      <c r="BC386" s="68"/>
      <c r="BD386" s="68"/>
      <c r="BE386" s="68"/>
      <c r="BF386" s="68"/>
      <c r="BG386" s="68"/>
      <c r="BH386" s="68"/>
      <c r="BI386" s="68"/>
      <c r="BJ386" s="68"/>
      <c r="BK386" s="68"/>
      <c r="BL386" s="68"/>
      <c r="BM386" s="84"/>
      <c r="BN386" s="68"/>
      <c r="BO386" s="68"/>
      <c r="BP386" s="68"/>
      <c r="BQ386" s="68"/>
      <c r="BR386" s="68"/>
    </row>
    <row r="387" spans="1:70" x14ac:dyDescent="0.25">
      <c r="F387" s="2" t="s">
        <v>52</v>
      </c>
      <c r="G387" s="2" t="s">
        <v>2816</v>
      </c>
      <c r="H387" s="2" t="s">
        <v>338</v>
      </c>
      <c r="I387" s="68"/>
      <c r="J387" s="68"/>
      <c r="K387" s="68" t="s">
        <v>7</v>
      </c>
      <c r="L387" s="3">
        <v>5000</v>
      </c>
      <c r="M387" s="2">
        <v>50</v>
      </c>
      <c r="N387" s="2">
        <v>250</v>
      </c>
      <c r="O387" s="68">
        <v>5</v>
      </c>
      <c r="P387" s="84"/>
      <c r="Q387" s="84"/>
      <c r="R387" s="86"/>
      <c r="S387" s="86"/>
      <c r="T387" s="108"/>
      <c r="U387" s="108"/>
      <c r="V387" s="108"/>
      <c r="W387" s="108"/>
      <c r="X387" s="68"/>
      <c r="Y387" s="68"/>
      <c r="Z387" s="68"/>
      <c r="AA387" s="68"/>
      <c r="AB387" s="68"/>
      <c r="AC387" s="68"/>
      <c r="AD387" s="68"/>
      <c r="AE387" s="68"/>
      <c r="AF387" s="68"/>
      <c r="AG387" s="68"/>
      <c r="AH387" s="68"/>
      <c r="AI387" s="68"/>
      <c r="AJ387" s="68"/>
      <c r="AK387" s="68"/>
      <c r="AL387" s="68"/>
      <c r="AM387" s="68"/>
      <c r="AN387" s="68"/>
      <c r="AO387" s="68"/>
      <c r="AP387" s="68"/>
      <c r="AQ387" s="68"/>
      <c r="AR387" s="68"/>
      <c r="AS387" s="68"/>
      <c r="AT387" s="68"/>
      <c r="AU387" s="68"/>
      <c r="AV387" s="68"/>
      <c r="AW387" s="68"/>
      <c r="AX387" s="68"/>
      <c r="AY387" s="68"/>
      <c r="AZ387" s="68"/>
      <c r="BA387" s="68"/>
      <c r="BB387" s="68"/>
      <c r="BC387" s="68"/>
      <c r="BD387" s="68"/>
      <c r="BE387" s="68"/>
      <c r="BF387" s="68"/>
      <c r="BG387" s="68"/>
      <c r="BH387" s="68"/>
      <c r="BI387" s="68"/>
      <c r="BJ387" s="68"/>
      <c r="BK387" s="68"/>
      <c r="BL387" s="68"/>
      <c r="BM387" s="84"/>
      <c r="BN387" s="68"/>
      <c r="BO387" s="68"/>
      <c r="BP387" s="68"/>
      <c r="BQ387" s="68"/>
      <c r="BR387" s="68"/>
    </row>
    <row r="388" spans="1:70" x14ac:dyDescent="0.25">
      <c r="F388" s="2" t="s">
        <v>52</v>
      </c>
      <c r="G388" s="2" t="s">
        <v>2816</v>
      </c>
      <c r="H388" s="2" t="s">
        <v>354</v>
      </c>
      <c r="I388" s="68"/>
      <c r="J388" s="68"/>
      <c r="K388" s="68" t="s">
        <v>7</v>
      </c>
      <c r="L388" s="3">
        <v>5000</v>
      </c>
      <c r="M388" s="2">
        <v>50</v>
      </c>
      <c r="N388" s="2">
        <v>250</v>
      </c>
      <c r="O388" s="68">
        <v>5</v>
      </c>
      <c r="P388" s="84"/>
      <c r="Q388" s="84"/>
      <c r="R388" s="86"/>
      <c r="S388" s="86"/>
      <c r="T388" s="108"/>
      <c r="U388" s="108"/>
      <c r="V388" s="108"/>
      <c r="W388" s="108"/>
      <c r="X388" s="68"/>
      <c r="Y388" s="68"/>
      <c r="Z388" s="68"/>
      <c r="AA388" s="68"/>
      <c r="AB388" s="68"/>
      <c r="AC388" s="68"/>
      <c r="AD388" s="68"/>
      <c r="AE388" s="68"/>
      <c r="AF388" s="68"/>
      <c r="AG388" s="68"/>
      <c r="AH388" s="68"/>
      <c r="AI388" s="68"/>
      <c r="AJ388" s="68"/>
      <c r="AK388" s="68"/>
      <c r="AL388" s="68"/>
      <c r="AM388" s="68"/>
      <c r="AN388" s="68"/>
      <c r="AO388" s="68"/>
      <c r="AP388" s="68"/>
      <c r="AQ388" s="68"/>
      <c r="AR388" s="68"/>
      <c r="AS388" s="68"/>
      <c r="AT388" s="68"/>
      <c r="AU388" s="68"/>
      <c r="AV388" s="68"/>
      <c r="AW388" s="68"/>
      <c r="AX388" s="68"/>
      <c r="AY388" s="68"/>
      <c r="AZ388" s="68"/>
      <c r="BA388" s="68"/>
      <c r="BB388" s="68"/>
      <c r="BC388" s="68"/>
      <c r="BD388" s="68"/>
      <c r="BE388" s="68"/>
      <c r="BF388" s="68"/>
      <c r="BG388" s="68"/>
      <c r="BH388" s="68"/>
      <c r="BI388" s="68"/>
      <c r="BJ388" s="68"/>
      <c r="BK388" s="68"/>
      <c r="BL388" s="68"/>
      <c r="BM388" s="84"/>
      <c r="BN388" s="68"/>
      <c r="BO388" s="68"/>
      <c r="BP388" s="68"/>
      <c r="BQ388" s="68"/>
      <c r="BR388" s="68"/>
    </row>
    <row r="389" spans="1:70" x14ac:dyDescent="0.25">
      <c r="F389" s="2" t="s">
        <v>52</v>
      </c>
      <c r="G389" s="2" t="s">
        <v>2816</v>
      </c>
      <c r="H389" s="2" t="s">
        <v>761</v>
      </c>
      <c r="I389" s="68"/>
      <c r="J389" s="68"/>
      <c r="K389" s="68" t="s">
        <v>10</v>
      </c>
      <c r="L389" s="3">
        <v>25000</v>
      </c>
      <c r="M389" s="3">
        <v>250</v>
      </c>
      <c r="N389" s="3">
        <v>1250</v>
      </c>
      <c r="O389" s="68">
        <v>7</v>
      </c>
      <c r="P389" s="84"/>
      <c r="Q389" s="84"/>
      <c r="R389" s="86"/>
      <c r="S389" s="86"/>
      <c r="T389" s="108"/>
      <c r="U389" s="108"/>
      <c r="V389" s="108"/>
      <c r="W389" s="108"/>
      <c r="X389" s="68"/>
      <c r="Y389" s="68"/>
      <c r="Z389" s="68"/>
      <c r="AA389" s="68"/>
      <c r="AB389" s="68"/>
      <c r="AC389" s="68"/>
      <c r="AD389" s="68"/>
      <c r="AE389" s="68"/>
      <c r="AF389" s="68"/>
      <c r="AG389" s="68"/>
      <c r="AH389" s="68"/>
      <c r="AI389" s="68"/>
      <c r="AJ389" s="68"/>
      <c r="AK389" s="68"/>
      <c r="AL389" s="68"/>
      <c r="AM389" s="68"/>
      <c r="AN389" s="68"/>
      <c r="AO389" s="68"/>
      <c r="AP389" s="68"/>
      <c r="AQ389" s="68"/>
      <c r="AR389" s="68"/>
      <c r="AS389" s="68"/>
      <c r="AT389" s="68"/>
      <c r="AU389" s="68"/>
      <c r="AV389" s="68"/>
      <c r="AW389" s="68"/>
      <c r="AX389" s="68"/>
      <c r="AY389" s="68"/>
      <c r="AZ389" s="68"/>
      <c r="BA389" s="68"/>
      <c r="BB389" s="68"/>
      <c r="BC389" s="68"/>
      <c r="BD389" s="68"/>
      <c r="BE389" s="68"/>
      <c r="BF389" s="68"/>
      <c r="BG389" s="68"/>
      <c r="BH389" s="68"/>
      <c r="BI389" s="68"/>
      <c r="BJ389" s="68"/>
      <c r="BK389" s="68"/>
      <c r="BL389" s="68"/>
      <c r="BM389" s="84"/>
      <c r="BN389" s="68"/>
      <c r="BO389" s="68"/>
      <c r="BP389" s="68"/>
      <c r="BQ389" s="68"/>
      <c r="BR389" s="68"/>
    </row>
    <row r="390" spans="1:70" x14ac:dyDescent="0.25">
      <c r="F390" s="2" t="s">
        <v>52</v>
      </c>
      <c r="G390" s="2" t="s">
        <v>2816</v>
      </c>
      <c r="H390" s="2" t="s">
        <v>762</v>
      </c>
      <c r="I390" s="68"/>
      <c r="J390" s="68"/>
      <c r="K390" s="68" t="s">
        <v>12</v>
      </c>
      <c r="L390" s="3">
        <v>2000</v>
      </c>
      <c r="M390" s="2">
        <v>20</v>
      </c>
      <c r="N390" s="2">
        <v>100</v>
      </c>
      <c r="O390" s="68">
        <v>4</v>
      </c>
      <c r="P390" s="84"/>
      <c r="Q390" s="84"/>
      <c r="R390" s="86"/>
      <c r="S390" s="86"/>
      <c r="T390" s="108"/>
      <c r="U390" s="108"/>
      <c r="V390" s="108"/>
      <c r="W390" s="108"/>
      <c r="X390" s="68"/>
      <c r="Y390" s="68"/>
      <c r="Z390" s="68"/>
      <c r="AA390" s="68"/>
      <c r="AB390" s="68"/>
      <c r="AC390" s="68"/>
      <c r="AD390" s="68"/>
      <c r="AE390" s="68"/>
      <c r="AF390" s="68"/>
      <c r="AG390" s="68"/>
      <c r="AH390" s="68"/>
      <c r="AI390" s="68"/>
      <c r="AJ390" s="68"/>
      <c r="AK390" s="68"/>
      <c r="AL390" s="68"/>
      <c r="AM390" s="68"/>
      <c r="AN390" s="68"/>
      <c r="AO390" s="68"/>
      <c r="AP390" s="68"/>
      <c r="AQ390" s="68"/>
      <c r="AR390" s="68"/>
      <c r="AS390" s="68"/>
      <c r="AT390" s="68"/>
      <c r="AU390" s="68"/>
      <c r="AV390" s="68"/>
      <c r="AW390" s="68"/>
      <c r="AX390" s="68"/>
      <c r="AY390" s="68"/>
      <c r="AZ390" s="68"/>
      <c r="BA390" s="68"/>
      <c r="BB390" s="68"/>
      <c r="BC390" s="68"/>
      <c r="BD390" s="68"/>
      <c r="BE390" s="68"/>
      <c r="BF390" s="68"/>
      <c r="BG390" s="68"/>
      <c r="BH390" s="68"/>
      <c r="BI390" s="68"/>
      <c r="BJ390" s="68"/>
      <c r="BK390" s="68"/>
      <c r="BL390" s="68"/>
      <c r="BM390" s="84"/>
      <c r="BN390" s="68"/>
      <c r="BO390" s="68"/>
      <c r="BP390" s="68"/>
      <c r="BQ390" s="68"/>
      <c r="BR390" s="68"/>
    </row>
    <row r="391" spans="1:70" x14ac:dyDescent="0.25">
      <c r="F391" s="2" t="s">
        <v>52</v>
      </c>
      <c r="G391" s="2" t="s">
        <v>2816</v>
      </c>
      <c r="H391" s="2" t="s">
        <v>763</v>
      </c>
      <c r="I391" s="68"/>
      <c r="J391" s="68"/>
      <c r="K391" s="68" t="s">
        <v>7</v>
      </c>
      <c r="L391" s="3">
        <v>5000</v>
      </c>
      <c r="M391" s="2">
        <v>50</v>
      </c>
      <c r="N391" s="2">
        <v>250</v>
      </c>
      <c r="O391" s="68">
        <v>5</v>
      </c>
      <c r="P391" s="84"/>
      <c r="Q391" s="84"/>
      <c r="R391" s="86"/>
      <c r="S391" s="86"/>
      <c r="T391" s="108"/>
      <c r="U391" s="108"/>
      <c r="V391" s="108"/>
      <c r="W391" s="108"/>
      <c r="X391" s="68"/>
      <c r="Y391" s="68"/>
      <c r="Z391" s="68"/>
      <c r="AA391" s="68"/>
      <c r="AB391" s="68"/>
      <c r="AC391" s="68"/>
      <c r="AD391" s="68"/>
      <c r="AE391" s="68"/>
      <c r="AF391" s="68"/>
      <c r="AG391" s="68"/>
      <c r="AH391" s="68"/>
      <c r="AI391" s="68"/>
      <c r="AJ391" s="68"/>
      <c r="AK391" s="68"/>
      <c r="AL391" s="68"/>
      <c r="AM391" s="68"/>
      <c r="AN391" s="68"/>
      <c r="AO391" s="68"/>
      <c r="AP391" s="68"/>
      <c r="AQ391" s="68"/>
      <c r="AR391" s="68"/>
      <c r="AS391" s="68"/>
      <c r="AT391" s="68"/>
      <c r="AU391" s="68"/>
      <c r="AV391" s="68"/>
      <c r="AW391" s="68"/>
      <c r="AX391" s="68"/>
      <c r="AY391" s="68"/>
      <c r="AZ391" s="68"/>
      <c r="BA391" s="68"/>
      <c r="BB391" s="68"/>
      <c r="BC391" s="68"/>
      <c r="BD391" s="68"/>
      <c r="BE391" s="68"/>
      <c r="BF391" s="68"/>
      <c r="BG391" s="68"/>
      <c r="BH391" s="68"/>
      <c r="BI391" s="68"/>
      <c r="BJ391" s="68"/>
      <c r="BK391" s="68"/>
      <c r="BL391" s="68"/>
      <c r="BM391" s="84"/>
      <c r="BN391" s="68"/>
      <c r="BO391" s="68"/>
      <c r="BP391" s="68"/>
      <c r="BQ391" s="68"/>
      <c r="BR391" s="68"/>
    </row>
    <row r="392" spans="1:70" x14ac:dyDescent="0.25">
      <c r="F392" s="2" t="s">
        <v>52</v>
      </c>
      <c r="G392" s="2" t="s">
        <v>2816</v>
      </c>
      <c r="H392" s="2" t="s">
        <v>764</v>
      </c>
      <c r="I392" s="68"/>
      <c r="J392" s="68"/>
      <c r="K392" s="68" t="s">
        <v>7</v>
      </c>
      <c r="L392" s="3">
        <v>5000</v>
      </c>
      <c r="M392" s="2">
        <v>50</v>
      </c>
      <c r="N392" s="2">
        <v>250</v>
      </c>
      <c r="O392" s="68">
        <v>5</v>
      </c>
      <c r="P392" s="84"/>
      <c r="Q392" s="84"/>
      <c r="R392" s="86"/>
      <c r="S392" s="86"/>
      <c r="T392" s="108"/>
      <c r="U392" s="108"/>
      <c r="V392" s="108"/>
      <c r="W392" s="108"/>
      <c r="X392" s="68"/>
      <c r="Y392" s="68"/>
      <c r="Z392" s="68"/>
      <c r="AA392" s="68"/>
      <c r="AB392" s="68"/>
      <c r="AC392" s="68"/>
      <c r="AD392" s="68"/>
      <c r="AE392" s="68"/>
      <c r="AF392" s="68"/>
      <c r="AG392" s="68"/>
      <c r="AH392" s="68"/>
      <c r="AI392" s="68"/>
      <c r="AJ392" s="68"/>
      <c r="AK392" s="68"/>
      <c r="AL392" s="68"/>
      <c r="AM392" s="68"/>
      <c r="AN392" s="68"/>
      <c r="AO392" s="68"/>
      <c r="AP392" s="68"/>
      <c r="AQ392" s="68"/>
      <c r="AR392" s="68"/>
      <c r="AS392" s="68"/>
      <c r="AT392" s="68"/>
      <c r="AU392" s="68"/>
      <c r="AV392" s="68"/>
      <c r="AW392" s="68"/>
      <c r="AX392" s="68"/>
      <c r="AY392" s="68"/>
      <c r="AZ392" s="68"/>
      <c r="BA392" s="68"/>
      <c r="BB392" s="68"/>
      <c r="BC392" s="68"/>
      <c r="BD392" s="68"/>
      <c r="BE392" s="68"/>
      <c r="BF392" s="68"/>
      <c r="BG392" s="68"/>
      <c r="BH392" s="68"/>
      <c r="BI392" s="68"/>
      <c r="BJ392" s="68"/>
      <c r="BK392" s="68"/>
      <c r="BL392" s="68"/>
      <c r="BM392" s="84"/>
      <c r="BN392" s="68"/>
      <c r="BO392" s="68"/>
      <c r="BP392" s="68"/>
      <c r="BQ392" s="68"/>
      <c r="BR392" s="68"/>
    </row>
    <row r="393" spans="1:70" x14ac:dyDescent="0.25">
      <c r="F393" s="2" t="s">
        <v>52</v>
      </c>
      <c r="G393" s="2" t="s">
        <v>2816</v>
      </c>
      <c r="H393" s="2" t="s">
        <v>765</v>
      </c>
      <c r="I393" s="68"/>
      <c r="J393" s="68"/>
      <c r="K393" s="68" t="s">
        <v>7</v>
      </c>
      <c r="L393" s="3">
        <v>5000</v>
      </c>
      <c r="M393" s="2">
        <v>50</v>
      </c>
      <c r="N393" s="2">
        <v>250</v>
      </c>
      <c r="O393" s="68">
        <v>5</v>
      </c>
      <c r="P393" s="84"/>
      <c r="Q393" s="84"/>
      <c r="R393" s="86"/>
      <c r="S393" s="86"/>
      <c r="T393" s="108"/>
      <c r="U393" s="108"/>
      <c r="V393" s="108"/>
      <c r="W393" s="108"/>
      <c r="X393" s="68"/>
      <c r="Y393" s="68"/>
      <c r="Z393" s="68"/>
      <c r="AA393" s="68"/>
      <c r="AB393" s="68"/>
      <c r="AC393" s="68"/>
      <c r="AD393" s="68"/>
      <c r="AE393" s="68"/>
      <c r="AF393" s="68"/>
      <c r="AG393" s="68"/>
      <c r="AH393" s="68"/>
      <c r="AI393" s="68"/>
      <c r="AJ393" s="68"/>
      <c r="AK393" s="68"/>
      <c r="AL393" s="68"/>
      <c r="AM393" s="68"/>
      <c r="AN393" s="68"/>
      <c r="AO393" s="68"/>
      <c r="AP393" s="68"/>
      <c r="AQ393" s="68"/>
      <c r="AR393" s="68"/>
      <c r="AS393" s="68"/>
      <c r="AT393" s="68"/>
      <c r="AU393" s="68"/>
      <c r="AV393" s="68"/>
      <c r="AW393" s="68"/>
      <c r="AX393" s="68"/>
      <c r="AY393" s="68"/>
      <c r="AZ393" s="68"/>
      <c r="BA393" s="68"/>
      <c r="BB393" s="68"/>
      <c r="BC393" s="68"/>
      <c r="BD393" s="68"/>
      <c r="BE393" s="68"/>
      <c r="BF393" s="68"/>
      <c r="BG393" s="68"/>
      <c r="BH393" s="68"/>
      <c r="BI393" s="68"/>
      <c r="BJ393" s="68"/>
      <c r="BK393" s="68"/>
      <c r="BL393" s="68"/>
      <c r="BM393" s="84"/>
      <c r="BN393" s="68"/>
      <c r="BO393" s="68"/>
      <c r="BP393" s="68"/>
      <c r="BQ393" s="68"/>
      <c r="BR393" s="68"/>
    </row>
    <row r="394" spans="1:70" x14ac:dyDescent="0.25">
      <c r="F394" s="2" t="s">
        <v>52</v>
      </c>
      <c r="G394" s="2" t="s">
        <v>2816</v>
      </c>
      <c r="H394" s="2" t="s">
        <v>766</v>
      </c>
      <c r="I394" s="68"/>
      <c r="J394" s="68"/>
      <c r="K394" s="68" t="s">
        <v>12</v>
      </c>
      <c r="L394" s="3">
        <v>2000</v>
      </c>
      <c r="M394" s="2">
        <v>20</v>
      </c>
      <c r="N394" s="2">
        <v>100</v>
      </c>
      <c r="O394" s="68">
        <v>4</v>
      </c>
      <c r="P394" s="84"/>
      <c r="Q394" s="84"/>
      <c r="R394" s="86"/>
      <c r="S394" s="86"/>
      <c r="T394" s="108"/>
      <c r="U394" s="108"/>
      <c r="V394" s="108"/>
      <c r="W394" s="108"/>
      <c r="X394" s="68"/>
      <c r="Y394" s="68"/>
      <c r="Z394" s="68"/>
      <c r="AA394" s="68"/>
      <c r="AB394" s="68"/>
      <c r="AC394" s="68"/>
      <c r="AD394" s="68"/>
      <c r="AE394" s="68"/>
      <c r="AF394" s="68"/>
      <c r="AG394" s="68"/>
      <c r="AH394" s="68"/>
      <c r="AI394" s="68"/>
      <c r="AJ394" s="68"/>
      <c r="AK394" s="68"/>
      <c r="AL394" s="68"/>
      <c r="AM394" s="68"/>
      <c r="AN394" s="68"/>
      <c r="AO394" s="68"/>
      <c r="AP394" s="68"/>
      <c r="AQ394" s="68"/>
      <c r="AR394" s="68"/>
      <c r="AS394" s="68"/>
      <c r="AT394" s="68"/>
      <c r="AU394" s="68"/>
      <c r="AV394" s="68"/>
      <c r="AW394" s="68"/>
      <c r="AX394" s="68"/>
      <c r="AY394" s="68"/>
      <c r="AZ394" s="68"/>
      <c r="BA394" s="68"/>
      <c r="BB394" s="68"/>
      <c r="BC394" s="68"/>
      <c r="BD394" s="68"/>
      <c r="BE394" s="68"/>
      <c r="BF394" s="68"/>
      <c r="BG394" s="68"/>
      <c r="BH394" s="68"/>
      <c r="BI394" s="68"/>
      <c r="BJ394" s="68"/>
      <c r="BK394" s="68"/>
      <c r="BL394" s="68"/>
      <c r="BM394" s="84"/>
      <c r="BN394" s="68"/>
      <c r="BO394" s="68"/>
      <c r="BP394" s="68"/>
      <c r="BQ394" s="68"/>
      <c r="BR394" s="68"/>
    </row>
    <row r="395" spans="1:70" x14ac:dyDescent="0.25">
      <c r="F395" s="2" t="s">
        <v>52</v>
      </c>
      <c r="G395" s="2" t="s">
        <v>2816</v>
      </c>
      <c r="H395" s="2" t="s">
        <v>767</v>
      </c>
      <c r="I395" s="68"/>
      <c r="J395" s="68"/>
      <c r="K395" s="68" t="s">
        <v>12</v>
      </c>
      <c r="L395" s="3">
        <v>2000</v>
      </c>
      <c r="M395" s="2">
        <v>20</v>
      </c>
      <c r="N395" s="2">
        <v>100</v>
      </c>
      <c r="O395" s="68">
        <v>4</v>
      </c>
      <c r="P395" s="84"/>
      <c r="Q395" s="84"/>
      <c r="R395" s="86"/>
      <c r="S395" s="86"/>
      <c r="T395" s="108"/>
      <c r="U395" s="108"/>
      <c r="V395" s="108"/>
      <c r="W395" s="108"/>
      <c r="X395" s="68"/>
      <c r="Y395" s="68"/>
      <c r="Z395" s="68"/>
      <c r="AA395" s="68"/>
      <c r="AB395" s="68"/>
      <c r="AC395" s="68"/>
      <c r="AD395" s="68"/>
      <c r="AE395" s="68"/>
      <c r="AF395" s="68"/>
      <c r="AG395" s="68"/>
      <c r="AH395" s="68"/>
      <c r="AI395" s="68"/>
      <c r="AJ395" s="68"/>
      <c r="AK395" s="68"/>
      <c r="AL395" s="68"/>
      <c r="AM395" s="68"/>
      <c r="AN395" s="68"/>
      <c r="AO395" s="68"/>
      <c r="AP395" s="68"/>
      <c r="AQ395" s="68"/>
      <c r="AR395" s="68"/>
      <c r="AS395" s="68"/>
      <c r="AT395" s="68"/>
      <c r="AU395" s="68"/>
      <c r="AV395" s="68"/>
      <c r="AW395" s="68"/>
      <c r="AX395" s="68"/>
      <c r="AY395" s="68"/>
      <c r="AZ395" s="68"/>
      <c r="BA395" s="68"/>
      <c r="BB395" s="68"/>
      <c r="BC395" s="68"/>
      <c r="BD395" s="68"/>
      <c r="BE395" s="68"/>
      <c r="BF395" s="68"/>
      <c r="BG395" s="68"/>
      <c r="BH395" s="68"/>
      <c r="BI395" s="68"/>
      <c r="BJ395" s="68"/>
      <c r="BK395" s="68"/>
      <c r="BL395" s="68"/>
      <c r="BM395" s="84"/>
      <c r="BN395" s="68"/>
      <c r="BO395" s="68"/>
      <c r="BP395" s="68"/>
      <c r="BQ395" s="68"/>
      <c r="BR395" s="68"/>
    </row>
    <row r="396" spans="1:70" s="96" customFormat="1" x14ac:dyDescent="0.25">
      <c r="A396" s="97"/>
      <c r="B396" s="97"/>
      <c r="C396" s="97"/>
      <c r="D396" s="97"/>
      <c r="E396" s="97"/>
      <c r="F396" s="121" t="s">
        <v>68</v>
      </c>
      <c r="G396" s="121" t="s">
        <v>3020</v>
      </c>
      <c r="H396" s="121" t="s">
        <v>393</v>
      </c>
      <c r="I396" s="88" t="s">
        <v>1702</v>
      </c>
      <c r="J396" s="88"/>
      <c r="K396" s="88" t="s">
        <v>602</v>
      </c>
      <c r="L396" s="122"/>
      <c r="M396" s="122"/>
      <c r="N396" s="122"/>
      <c r="O396" s="88"/>
      <c r="P396" s="91">
        <f>SUM(R396:BM396)</f>
        <v>5</v>
      </c>
      <c r="Q396" s="91">
        <f>O396-P396</f>
        <v>-5</v>
      </c>
      <c r="R396" s="88"/>
      <c r="S396" s="88"/>
      <c r="T396" s="123"/>
      <c r="U396" s="123"/>
      <c r="V396" s="123"/>
      <c r="W396" s="123"/>
      <c r="X396" s="88"/>
      <c r="Y396" s="88"/>
      <c r="Z396" s="88"/>
      <c r="AA396" s="88"/>
      <c r="AB396" s="88"/>
      <c r="AC396" s="88"/>
      <c r="AD396" s="88"/>
      <c r="AE396" s="88"/>
      <c r="AF396" s="88"/>
      <c r="AG396" s="88"/>
      <c r="AH396" s="88"/>
      <c r="AI396" s="88"/>
      <c r="AJ396" s="88"/>
      <c r="AK396" s="88"/>
      <c r="AL396" s="88"/>
      <c r="AM396" s="88"/>
      <c r="AN396" s="88"/>
      <c r="AO396" s="88"/>
      <c r="AP396" s="88"/>
      <c r="AQ396" s="88"/>
      <c r="AR396" s="88"/>
      <c r="AS396" s="88"/>
      <c r="AT396" s="88"/>
      <c r="AU396" s="88"/>
      <c r="AV396" s="88"/>
      <c r="AW396" s="88">
        <v>1</v>
      </c>
      <c r="AX396" s="88"/>
      <c r="AY396" s="88"/>
      <c r="AZ396" s="88"/>
      <c r="BA396" s="88">
        <v>1</v>
      </c>
      <c r="BB396" s="88"/>
      <c r="BC396" s="88"/>
      <c r="BD396" s="88"/>
      <c r="BE396" s="88"/>
      <c r="BF396" s="88"/>
      <c r="BG396" s="88"/>
      <c r="BH396" s="88"/>
      <c r="BI396" s="88"/>
      <c r="BJ396" s="88">
        <v>1</v>
      </c>
      <c r="BK396" s="88"/>
      <c r="BL396" s="88">
        <v>1</v>
      </c>
      <c r="BM396" s="91">
        <v>1</v>
      </c>
      <c r="BN396" s="88"/>
      <c r="BO396" s="88"/>
      <c r="BP396" s="88"/>
      <c r="BQ396" s="88"/>
      <c r="BR396" s="88"/>
    </row>
    <row r="397" spans="1:70" x14ac:dyDescent="0.25">
      <c r="F397" s="2" t="s">
        <v>68</v>
      </c>
      <c r="G397" s="2" t="s">
        <v>731</v>
      </c>
      <c r="H397" s="2" t="s">
        <v>708</v>
      </c>
      <c r="I397" s="68"/>
      <c r="J397" s="68"/>
      <c r="K397" s="68" t="s">
        <v>12</v>
      </c>
      <c r="L397" s="3">
        <v>2000</v>
      </c>
      <c r="M397" s="2">
        <v>20</v>
      </c>
      <c r="N397" s="2">
        <v>100</v>
      </c>
      <c r="O397" s="68">
        <v>4</v>
      </c>
      <c r="P397" s="84"/>
      <c r="Q397" s="84"/>
      <c r="R397" s="86"/>
      <c r="S397" s="86"/>
      <c r="T397" s="108"/>
      <c r="U397" s="108"/>
      <c r="V397" s="108"/>
      <c r="W397" s="108"/>
      <c r="X397" s="68"/>
      <c r="Y397" s="68"/>
      <c r="Z397" s="68"/>
      <c r="AA397" s="68"/>
      <c r="AB397" s="68"/>
      <c r="AC397" s="68"/>
      <c r="AD397" s="68"/>
      <c r="AE397" s="68"/>
      <c r="AF397" s="68"/>
      <c r="AG397" s="68"/>
      <c r="AH397" s="68"/>
      <c r="AI397" s="68"/>
      <c r="AJ397" s="68"/>
      <c r="AK397" s="68"/>
      <c r="AL397" s="68"/>
      <c r="AM397" s="68"/>
      <c r="AN397" s="68"/>
      <c r="AO397" s="68"/>
      <c r="AP397" s="68"/>
      <c r="AQ397" s="68"/>
      <c r="AR397" s="68"/>
      <c r="AS397" s="68"/>
      <c r="AT397" s="68"/>
      <c r="AU397" s="68"/>
      <c r="AV397" s="68"/>
      <c r="AW397" s="68"/>
      <c r="AX397" s="68"/>
      <c r="AY397" s="68"/>
      <c r="AZ397" s="68"/>
      <c r="BA397" s="68"/>
      <c r="BB397" s="68"/>
      <c r="BC397" s="68"/>
      <c r="BD397" s="68"/>
      <c r="BE397" s="68"/>
      <c r="BF397" s="68"/>
      <c r="BG397" s="68"/>
      <c r="BH397" s="68"/>
      <c r="BI397" s="68"/>
      <c r="BJ397" s="68"/>
      <c r="BK397" s="68"/>
      <c r="BL397" s="68"/>
      <c r="BM397" s="84"/>
      <c r="BN397" s="68"/>
      <c r="BO397" s="68"/>
      <c r="BP397" s="68"/>
      <c r="BQ397" s="68"/>
      <c r="BR397" s="68"/>
    </row>
    <row r="398" spans="1:70" x14ac:dyDescent="0.25">
      <c r="F398" s="2" t="s">
        <v>68</v>
      </c>
      <c r="G398" s="2" t="s">
        <v>731</v>
      </c>
      <c r="H398" s="2" t="s">
        <v>752</v>
      </c>
      <c r="I398" s="68"/>
      <c r="J398" s="68"/>
      <c r="K398" s="68" t="s">
        <v>12</v>
      </c>
      <c r="L398" s="3">
        <v>2000</v>
      </c>
      <c r="M398" s="2">
        <v>20</v>
      </c>
      <c r="N398" s="2">
        <v>100</v>
      </c>
      <c r="O398" s="68">
        <v>4</v>
      </c>
      <c r="P398" s="84"/>
      <c r="Q398" s="84"/>
      <c r="R398" s="86"/>
      <c r="S398" s="86"/>
      <c r="T398" s="108"/>
      <c r="U398" s="108"/>
      <c r="V398" s="108"/>
      <c r="W398" s="108"/>
      <c r="X398" s="68"/>
      <c r="Y398" s="68"/>
      <c r="Z398" s="68"/>
      <c r="AA398" s="68"/>
      <c r="AB398" s="68"/>
      <c r="AC398" s="68"/>
      <c r="AD398" s="68"/>
      <c r="AE398" s="68"/>
      <c r="AF398" s="68"/>
      <c r="AG398" s="68"/>
      <c r="AH398" s="68"/>
      <c r="AI398" s="68"/>
      <c r="AJ398" s="68"/>
      <c r="AK398" s="68"/>
      <c r="AL398" s="68"/>
      <c r="AM398" s="68"/>
      <c r="AN398" s="68"/>
      <c r="AO398" s="68"/>
      <c r="AP398" s="68"/>
      <c r="AQ398" s="68"/>
      <c r="AR398" s="68"/>
      <c r="AS398" s="68"/>
      <c r="AT398" s="68"/>
      <c r="AU398" s="68"/>
      <c r="AV398" s="68"/>
      <c r="AW398" s="68"/>
      <c r="AX398" s="68"/>
      <c r="AY398" s="68"/>
      <c r="AZ398" s="68"/>
      <c r="BA398" s="68"/>
      <c r="BB398" s="68"/>
      <c r="BC398" s="68"/>
      <c r="BD398" s="68"/>
      <c r="BE398" s="68"/>
      <c r="BF398" s="68"/>
      <c r="BG398" s="68"/>
      <c r="BH398" s="68"/>
      <c r="BI398" s="68"/>
      <c r="BJ398" s="68"/>
      <c r="BK398" s="68"/>
      <c r="BL398" s="68"/>
      <c r="BM398" s="84"/>
      <c r="BN398" s="68"/>
      <c r="BO398" s="68"/>
      <c r="BP398" s="68"/>
      <c r="BQ398" s="68"/>
      <c r="BR398" s="68"/>
    </row>
    <row r="399" spans="1:70" x14ac:dyDescent="0.25">
      <c r="F399" s="2" t="s">
        <v>68</v>
      </c>
      <c r="G399" s="2" t="s">
        <v>731</v>
      </c>
      <c r="H399" s="2" t="s">
        <v>753</v>
      </c>
      <c r="I399" s="68"/>
      <c r="J399" s="68"/>
      <c r="K399" s="68" t="s">
        <v>7</v>
      </c>
      <c r="L399" s="3">
        <v>5000</v>
      </c>
      <c r="M399" s="2">
        <v>50</v>
      </c>
      <c r="N399" s="2">
        <v>250</v>
      </c>
      <c r="O399" s="68">
        <v>5</v>
      </c>
      <c r="P399" s="84"/>
      <c r="Q399" s="84"/>
      <c r="R399" s="86"/>
      <c r="S399" s="86"/>
      <c r="T399" s="108"/>
      <c r="U399" s="108"/>
      <c r="V399" s="108"/>
      <c r="W399" s="108"/>
      <c r="X399" s="68"/>
      <c r="Y399" s="68"/>
      <c r="Z399" s="68"/>
      <c r="AA399" s="68"/>
      <c r="AB399" s="68"/>
      <c r="AC399" s="68"/>
      <c r="AD399" s="68"/>
      <c r="AE399" s="68"/>
      <c r="AF399" s="68"/>
      <c r="AG399" s="68"/>
      <c r="AH399" s="68"/>
      <c r="AI399" s="68"/>
      <c r="AJ399" s="68"/>
      <c r="AK399" s="68"/>
      <c r="AL399" s="68"/>
      <c r="AM399" s="68"/>
      <c r="AN399" s="68"/>
      <c r="AO399" s="68"/>
      <c r="AP399" s="68"/>
      <c r="AQ399" s="68"/>
      <c r="AR399" s="68"/>
      <c r="AS399" s="68"/>
      <c r="AT399" s="68"/>
      <c r="AU399" s="68"/>
      <c r="AV399" s="68"/>
      <c r="AW399" s="68"/>
      <c r="AX399" s="68"/>
      <c r="AY399" s="68"/>
      <c r="AZ399" s="68"/>
      <c r="BA399" s="68"/>
      <c r="BB399" s="68"/>
      <c r="BC399" s="68"/>
      <c r="BD399" s="68"/>
      <c r="BE399" s="68"/>
      <c r="BF399" s="68"/>
      <c r="BG399" s="68"/>
      <c r="BH399" s="68"/>
      <c r="BI399" s="68"/>
      <c r="BJ399" s="68"/>
      <c r="BK399" s="68"/>
      <c r="BL399" s="68"/>
      <c r="BM399" s="84"/>
      <c r="BN399" s="68"/>
      <c r="BO399" s="68"/>
      <c r="BP399" s="68"/>
      <c r="BQ399" s="68"/>
      <c r="BR399" s="68"/>
    </row>
    <row r="400" spans="1:70" x14ac:dyDescent="0.25">
      <c r="F400" s="2" t="s">
        <v>68</v>
      </c>
      <c r="G400" s="2" t="s">
        <v>731</v>
      </c>
      <c r="H400" s="2" t="s">
        <v>754</v>
      </c>
      <c r="I400" s="68"/>
      <c r="J400" s="68"/>
      <c r="K400" s="68" t="s">
        <v>7</v>
      </c>
      <c r="L400" s="3">
        <v>5000</v>
      </c>
      <c r="M400" s="2">
        <v>50</v>
      </c>
      <c r="N400" s="2">
        <v>250</v>
      </c>
      <c r="O400" s="68">
        <v>5</v>
      </c>
      <c r="P400" s="84"/>
      <c r="Q400" s="84"/>
      <c r="R400" s="86"/>
      <c r="S400" s="86"/>
      <c r="T400" s="108"/>
      <c r="U400" s="108"/>
      <c r="V400" s="108"/>
      <c r="W400" s="108"/>
      <c r="X400" s="68"/>
      <c r="Y400" s="68"/>
      <c r="Z400" s="68"/>
      <c r="AA400" s="68"/>
      <c r="AB400" s="68"/>
      <c r="AC400" s="68"/>
      <c r="AD400" s="68"/>
      <c r="AE400" s="68"/>
      <c r="AF400" s="68"/>
      <c r="AG400" s="68"/>
      <c r="AH400" s="68"/>
      <c r="AI400" s="68"/>
      <c r="AJ400" s="68"/>
      <c r="AK400" s="68"/>
      <c r="AL400" s="68"/>
      <c r="AM400" s="68"/>
      <c r="AN400" s="68"/>
      <c r="AO400" s="68"/>
      <c r="AP400" s="68"/>
      <c r="AQ400" s="68"/>
      <c r="AR400" s="68"/>
      <c r="AS400" s="68"/>
      <c r="AT400" s="68"/>
      <c r="AU400" s="68"/>
      <c r="AV400" s="68"/>
      <c r="AW400" s="68"/>
      <c r="AX400" s="68"/>
      <c r="AY400" s="68"/>
      <c r="AZ400" s="68"/>
      <c r="BA400" s="68"/>
      <c r="BB400" s="68"/>
      <c r="BC400" s="68"/>
      <c r="BD400" s="68"/>
      <c r="BE400" s="68"/>
      <c r="BF400" s="68"/>
      <c r="BG400" s="68"/>
      <c r="BH400" s="68"/>
      <c r="BI400" s="68"/>
      <c r="BJ400" s="68"/>
      <c r="BK400" s="68"/>
      <c r="BL400" s="68"/>
      <c r="BM400" s="84"/>
      <c r="BN400" s="68"/>
      <c r="BO400" s="68"/>
      <c r="BP400" s="68"/>
      <c r="BQ400" s="68"/>
      <c r="BR400" s="68"/>
    </row>
    <row r="401" spans="1:70" x14ac:dyDescent="0.25">
      <c r="F401" s="2" t="s">
        <v>68</v>
      </c>
      <c r="G401" s="2" t="s">
        <v>731</v>
      </c>
      <c r="H401" s="2" t="s">
        <v>755</v>
      </c>
      <c r="I401" s="68"/>
      <c r="J401" s="68"/>
      <c r="K401" s="68" t="s">
        <v>7</v>
      </c>
      <c r="L401" s="3">
        <v>5000</v>
      </c>
      <c r="M401" s="2">
        <v>50</v>
      </c>
      <c r="N401" s="2">
        <v>250</v>
      </c>
      <c r="O401" s="68">
        <v>5</v>
      </c>
      <c r="P401" s="84"/>
      <c r="Q401" s="84"/>
      <c r="R401" s="86"/>
      <c r="S401" s="86"/>
      <c r="T401" s="108"/>
      <c r="U401" s="108"/>
      <c r="V401" s="108"/>
      <c r="W401" s="108"/>
      <c r="X401" s="68"/>
      <c r="Y401" s="68"/>
      <c r="Z401" s="68"/>
      <c r="AA401" s="68"/>
      <c r="AB401" s="68"/>
      <c r="AC401" s="68"/>
      <c r="AD401" s="68"/>
      <c r="AE401" s="68"/>
      <c r="AF401" s="68"/>
      <c r="AG401" s="68"/>
      <c r="AH401" s="68"/>
      <c r="AI401" s="68"/>
      <c r="AJ401" s="68"/>
      <c r="AK401" s="68"/>
      <c r="AL401" s="68"/>
      <c r="AM401" s="68"/>
      <c r="AN401" s="68"/>
      <c r="AO401" s="68"/>
      <c r="AP401" s="68"/>
      <c r="AQ401" s="68"/>
      <c r="AR401" s="68"/>
      <c r="AS401" s="68"/>
      <c r="AT401" s="68"/>
      <c r="AU401" s="68"/>
      <c r="AV401" s="68"/>
      <c r="AW401" s="68"/>
      <c r="AX401" s="68"/>
      <c r="AY401" s="68"/>
      <c r="AZ401" s="68"/>
      <c r="BA401" s="68"/>
      <c r="BB401" s="68"/>
      <c r="BC401" s="68"/>
      <c r="BD401" s="68"/>
      <c r="BE401" s="68"/>
      <c r="BF401" s="68"/>
      <c r="BG401" s="68"/>
      <c r="BH401" s="68"/>
      <c r="BI401" s="68"/>
      <c r="BJ401" s="68"/>
      <c r="BK401" s="68"/>
      <c r="BL401" s="68"/>
      <c r="BM401" s="84"/>
      <c r="BN401" s="68"/>
      <c r="BO401" s="68"/>
      <c r="BP401" s="68"/>
      <c r="BQ401" s="68"/>
      <c r="BR401" s="68"/>
    </row>
    <row r="402" spans="1:70" x14ac:dyDescent="0.25">
      <c r="F402" s="2" t="s">
        <v>68</v>
      </c>
      <c r="G402" s="2" t="s">
        <v>731</v>
      </c>
      <c r="H402" s="2" t="s">
        <v>756</v>
      </c>
      <c r="I402" s="68"/>
      <c r="J402" s="68"/>
      <c r="K402" s="68" t="s">
        <v>10</v>
      </c>
      <c r="L402" s="3">
        <v>25000</v>
      </c>
      <c r="M402" s="3">
        <v>250</v>
      </c>
      <c r="N402" s="3">
        <v>1250</v>
      </c>
      <c r="O402" s="68">
        <v>7</v>
      </c>
      <c r="P402" s="84"/>
      <c r="Q402" s="84"/>
      <c r="R402" s="86"/>
      <c r="S402" s="86"/>
      <c r="T402" s="108"/>
      <c r="U402" s="108"/>
      <c r="V402" s="108"/>
      <c r="W402" s="108"/>
      <c r="X402" s="68"/>
      <c r="Y402" s="68"/>
      <c r="Z402" s="68"/>
      <c r="AA402" s="68"/>
      <c r="AB402" s="68"/>
      <c r="AC402" s="68"/>
      <c r="AD402" s="68"/>
      <c r="AE402" s="68"/>
      <c r="AF402" s="68"/>
      <c r="AG402" s="68"/>
      <c r="AH402" s="68"/>
      <c r="AI402" s="68"/>
      <c r="AJ402" s="68"/>
      <c r="AK402" s="68"/>
      <c r="AL402" s="68"/>
      <c r="AM402" s="68"/>
      <c r="AN402" s="68"/>
      <c r="AO402" s="68"/>
      <c r="AP402" s="68"/>
      <c r="AQ402" s="68"/>
      <c r="AR402" s="68"/>
      <c r="AS402" s="68"/>
      <c r="AT402" s="68"/>
      <c r="AU402" s="68"/>
      <c r="AV402" s="68"/>
      <c r="AW402" s="68"/>
      <c r="AX402" s="68"/>
      <c r="AY402" s="68"/>
      <c r="AZ402" s="68"/>
      <c r="BA402" s="68"/>
      <c r="BB402" s="68"/>
      <c r="BC402" s="68"/>
      <c r="BD402" s="68"/>
      <c r="BE402" s="68"/>
      <c r="BF402" s="68"/>
      <c r="BG402" s="68"/>
      <c r="BH402" s="68"/>
      <c r="BI402" s="68"/>
      <c r="BJ402" s="68"/>
      <c r="BK402" s="68"/>
      <c r="BL402" s="68"/>
      <c r="BM402" s="84"/>
      <c r="BN402" s="68"/>
      <c r="BO402" s="68"/>
      <c r="BP402" s="68"/>
      <c r="BQ402" s="68"/>
      <c r="BR402" s="68"/>
    </row>
    <row r="403" spans="1:70" x14ac:dyDescent="0.25">
      <c r="F403" s="2" t="s">
        <v>68</v>
      </c>
      <c r="G403" s="2" t="s">
        <v>731</v>
      </c>
      <c r="H403" s="2" t="s">
        <v>757</v>
      </c>
      <c r="I403" s="68"/>
      <c r="J403" s="68"/>
      <c r="K403" s="68" t="s">
        <v>7</v>
      </c>
      <c r="L403" s="3">
        <v>5000</v>
      </c>
      <c r="M403" s="2">
        <v>50</v>
      </c>
      <c r="N403" s="2">
        <v>250</v>
      </c>
      <c r="O403" s="68">
        <v>5</v>
      </c>
      <c r="P403" s="84"/>
      <c r="Q403" s="84"/>
      <c r="R403" s="86"/>
      <c r="S403" s="86"/>
      <c r="T403" s="108"/>
      <c r="U403" s="108"/>
      <c r="V403" s="108"/>
      <c r="W403" s="108"/>
      <c r="X403" s="68"/>
      <c r="Y403" s="68"/>
      <c r="Z403" s="68"/>
      <c r="AA403" s="68"/>
      <c r="AB403" s="68"/>
      <c r="AC403" s="68"/>
      <c r="AD403" s="68"/>
      <c r="AE403" s="68"/>
      <c r="AF403" s="68"/>
      <c r="AG403" s="68"/>
      <c r="AH403" s="68"/>
      <c r="AI403" s="68"/>
      <c r="AJ403" s="68"/>
      <c r="AK403" s="68"/>
      <c r="AL403" s="68"/>
      <c r="AM403" s="68"/>
      <c r="AN403" s="68"/>
      <c r="AO403" s="68"/>
      <c r="AP403" s="68"/>
      <c r="AQ403" s="68"/>
      <c r="AR403" s="68"/>
      <c r="AS403" s="68"/>
      <c r="AT403" s="68"/>
      <c r="AU403" s="68"/>
      <c r="AV403" s="68"/>
      <c r="AW403" s="68"/>
      <c r="AX403" s="68"/>
      <c r="AY403" s="68"/>
      <c r="AZ403" s="68"/>
      <c r="BA403" s="68"/>
      <c r="BB403" s="68"/>
      <c r="BC403" s="68"/>
      <c r="BD403" s="68"/>
      <c r="BE403" s="68"/>
      <c r="BF403" s="68"/>
      <c r="BG403" s="68"/>
      <c r="BH403" s="68"/>
      <c r="BI403" s="68"/>
      <c r="BJ403" s="68"/>
      <c r="BK403" s="68"/>
      <c r="BL403" s="68"/>
      <c r="BM403" s="84"/>
      <c r="BN403" s="68"/>
      <c r="BO403" s="68"/>
      <c r="BP403" s="68"/>
      <c r="BQ403" s="68"/>
      <c r="BR403" s="68"/>
    </row>
    <row r="404" spans="1:70" x14ac:dyDescent="0.25">
      <c r="F404" s="2" t="s">
        <v>68</v>
      </c>
      <c r="G404" s="2" t="s">
        <v>731</v>
      </c>
      <c r="H404" s="2" t="s">
        <v>758</v>
      </c>
      <c r="I404" s="68"/>
      <c r="J404" s="68"/>
      <c r="K404" s="68" t="s">
        <v>12</v>
      </c>
      <c r="L404" s="3">
        <v>2000</v>
      </c>
      <c r="M404" s="2">
        <v>20</v>
      </c>
      <c r="N404" s="2">
        <v>100</v>
      </c>
      <c r="O404" s="68">
        <v>4</v>
      </c>
      <c r="P404" s="84"/>
      <c r="Q404" s="84"/>
      <c r="R404" s="86"/>
      <c r="S404" s="86"/>
      <c r="T404" s="108"/>
      <c r="U404" s="108"/>
      <c r="V404" s="108"/>
      <c r="W404" s="108"/>
      <c r="X404" s="68"/>
      <c r="Y404" s="68"/>
      <c r="Z404" s="68"/>
      <c r="AA404" s="68"/>
      <c r="AB404" s="68"/>
      <c r="AC404" s="68"/>
      <c r="AD404" s="68"/>
      <c r="AE404" s="68"/>
      <c r="AF404" s="68"/>
      <c r="AG404" s="68"/>
      <c r="AH404" s="68"/>
      <c r="AI404" s="68"/>
      <c r="AJ404" s="68"/>
      <c r="AK404" s="68"/>
      <c r="AL404" s="68"/>
      <c r="AM404" s="68"/>
      <c r="AN404" s="68"/>
      <c r="AO404" s="68"/>
      <c r="AP404" s="68"/>
      <c r="AQ404" s="68"/>
      <c r="AR404" s="68"/>
      <c r="AS404" s="68"/>
      <c r="AT404" s="68"/>
      <c r="AU404" s="68"/>
      <c r="AV404" s="68"/>
      <c r="AW404" s="68"/>
      <c r="AX404" s="68"/>
      <c r="AY404" s="68"/>
      <c r="AZ404" s="68"/>
      <c r="BA404" s="68"/>
      <c r="BB404" s="68"/>
      <c r="BC404" s="68"/>
      <c r="BD404" s="68"/>
      <c r="BE404" s="68"/>
      <c r="BF404" s="68"/>
      <c r="BG404" s="68"/>
      <c r="BH404" s="68"/>
      <c r="BI404" s="68"/>
      <c r="BJ404" s="68"/>
      <c r="BK404" s="68"/>
      <c r="BL404" s="68"/>
      <c r="BM404" s="84"/>
      <c r="BN404" s="68"/>
      <c r="BO404" s="68"/>
      <c r="BP404" s="68"/>
      <c r="BQ404" s="68"/>
      <c r="BR404" s="68"/>
    </row>
    <row r="405" spans="1:70" x14ac:dyDescent="0.25">
      <c r="F405" s="2" t="s">
        <v>68</v>
      </c>
      <c r="G405" s="2" t="s">
        <v>731</v>
      </c>
      <c r="H405" s="2" t="s">
        <v>759</v>
      </c>
      <c r="I405" s="68"/>
      <c r="J405" s="68"/>
      <c r="K405" s="68" t="s">
        <v>12</v>
      </c>
      <c r="L405" s="3">
        <v>2000</v>
      </c>
      <c r="M405" s="2">
        <v>20</v>
      </c>
      <c r="N405" s="2">
        <v>100</v>
      </c>
      <c r="O405" s="68">
        <v>4</v>
      </c>
      <c r="P405" s="84"/>
      <c r="Q405" s="84"/>
      <c r="R405" s="86"/>
      <c r="S405" s="86"/>
      <c r="T405" s="108"/>
      <c r="U405" s="108"/>
      <c r="V405" s="108"/>
      <c r="W405" s="108"/>
      <c r="X405" s="68"/>
      <c r="Y405" s="68"/>
      <c r="Z405" s="68"/>
      <c r="AA405" s="68"/>
      <c r="AB405" s="68"/>
      <c r="AC405" s="68"/>
      <c r="AD405" s="68"/>
      <c r="AE405" s="68"/>
      <c r="AF405" s="68"/>
      <c r="AG405" s="68"/>
      <c r="AH405" s="68"/>
      <c r="AI405" s="68"/>
      <c r="AJ405" s="68"/>
      <c r="AK405" s="68"/>
      <c r="AL405" s="68"/>
      <c r="AM405" s="68"/>
      <c r="AN405" s="68"/>
      <c r="AO405" s="68"/>
      <c r="AP405" s="68"/>
      <c r="AQ405" s="68"/>
      <c r="AR405" s="68"/>
      <c r="AS405" s="68"/>
      <c r="AT405" s="68"/>
      <c r="AU405" s="68"/>
      <c r="AV405" s="68"/>
      <c r="AW405" s="68"/>
      <c r="AX405" s="68"/>
      <c r="AY405" s="68"/>
      <c r="AZ405" s="68"/>
      <c r="BA405" s="68"/>
      <c r="BB405" s="68"/>
      <c r="BC405" s="68"/>
      <c r="BD405" s="68"/>
      <c r="BE405" s="68"/>
      <c r="BF405" s="68"/>
      <c r="BG405" s="68"/>
      <c r="BH405" s="68"/>
      <c r="BI405" s="68"/>
      <c r="BJ405" s="68"/>
      <c r="BK405" s="68"/>
      <c r="BL405" s="68"/>
      <c r="BM405" s="84"/>
      <c r="BN405" s="68"/>
      <c r="BO405" s="68"/>
      <c r="BP405" s="68"/>
      <c r="BQ405" s="68"/>
      <c r="BR405" s="68"/>
    </row>
    <row r="406" spans="1:70" s="96" customFormat="1" x14ac:dyDescent="0.25">
      <c r="A406" s="97"/>
      <c r="B406" s="97"/>
      <c r="C406" s="97"/>
      <c r="D406" s="97"/>
      <c r="E406" s="97"/>
      <c r="F406" s="121" t="s">
        <v>568</v>
      </c>
      <c r="G406" s="121" t="s">
        <v>366</v>
      </c>
      <c r="H406" s="124" t="s">
        <v>392</v>
      </c>
      <c r="I406" s="129" t="s">
        <v>1703</v>
      </c>
      <c r="J406" s="129"/>
      <c r="K406" s="88" t="s">
        <v>602</v>
      </c>
      <c r="L406" s="122"/>
      <c r="M406" s="122"/>
      <c r="N406" s="122"/>
      <c r="O406" s="88"/>
      <c r="P406" s="91">
        <f>SUM(R406:BM406)</f>
        <v>4</v>
      </c>
      <c r="Q406" s="91">
        <f>O406-P406</f>
        <v>-4</v>
      </c>
      <c r="R406" s="88"/>
      <c r="S406" s="88"/>
      <c r="T406" s="123"/>
      <c r="U406" s="123"/>
      <c r="V406" s="123"/>
      <c r="W406" s="123"/>
      <c r="X406" s="88"/>
      <c r="Y406" s="88"/>
      <c r="Z406" s="88"/>
      <c r="AA406" s="88"/>
      <c r="AB406" s="88"/>
      <c r="AC406" s="88"/>
      <c r="AD406" s="88"/>
      <c r="AE406" s="88"/>
      <c r="AF406" s="88"/>
      <c r="AG406" s="88"/>
      <c r="AH406" s="88"/>
      <c r="AI406" s="88"/>
      <c r="AJ406" s="88"/>
      <c r="AK406" s="88"/>
      <c r="AL406" s="88"/>
      <c r="AM406" s="88"/>
      <c r="AN406" s="88"/>
      <c r="AO406" s="88"/>
      <c r="AP406" s="88"/>
      <c r="AQ406" s="88"/>
      <c r="AR406" s="88"/>
      <c r="AS406" s="88"/>
      <c r="AT406" s="88"/>
      <c r="AU406" s="88"/>
      <c r="AV406" s="88"/>
      <c r="AW406" s="88">
        <v>1</v>
      </c>
      <c r="AX406" s="88"/>
      <c r="AY406" s="88"/>
      <c r="AZ406" s="88"/>
      <c r="BA406" s="88"/>
      <c r="BB406" s="88"/>
      <c r="BC406" s="88"/>
      <c r="BD406" s="88"/>
      <c r="BE406" s="88"/>
      <c r="BF406" s="88"/>
      <c r="BG406" s="88"/>
      <c r="BH406" s="88"/>
      <c r="BI406" s="88">
        <v>1</v>
      </c>
      <c r="BJ406" s="88">
        <v>1</v>
      </c>
      <c r="BK406" s="88">
        <v>1</v>
      </c>
      <c r="BL406" s="88"/>
      <c r="BM406" s="91"/>
      <c r="BN406" s="88"/>
      <c r="BO406" s="88"/>
      <c r="BP406" s="88"/>
      <c r="BQ406" s="88"/>
      <c r="BR406" s="88"/>
    </row>
    <row r="407" spans="1:70" x14ac:dyDescent="0.25">
      <c r="F407" s="2" t="s">
        <v>568</v>
      </c>
      <c r="G407" s="2" t="s">
        <v>2861</v>
      </c>
      <c r="H407" s="2" t="s">
        <v>768</v>
      </c>
      <c r="I407" s="68"/>
      <c r="J407" s="68"/>
      <c r="K407" s="68" t="s">
        <v>12</v>
      </c>
      <c r="L407" s="3">
        <v>2000</v>
      </c>
      <c r="M407" s="2">
        <v>20</v>
      </c>
      <c r="N407" s="2">
        <v>100</v>
      </c>
      <c r="O407" s="68">
        <v>4</v>
      </c>
      <c r="P407" s="84"/>
      <c r="Q407" s="84"/>
      <c r="R407" s="86"/>
      <c r="S407" s="86"/>
      <c r="T407" s="108"/>
      <c r="U407" s="108"/>
      <c r="V407" s="108"/>
      <c r="W407" s="108"/>
      <c r="X407" s="68"/>
      <c r="Y407" s="68"/>
      <c r="Z407" s="68"/>
      <c r="AA407" s="68"/>
      <c r="AB407" s="68"/>
      <c r="AC407" s="68"/>
      <c r="AD407" s="68"/>
      <c r="AE407" s="68"/>
      <c r="AF407" s="68"/>
      <c r="AG407" s="68"/>
      <c r="AH407" s="68"/>
      <c r="AI407" s="68"/>
      <c r="AJ407" s="68"/>
      <c r="AK407" s="68"/>
      <c r="AL407" s="68"/>
      <c r="AM407" s="68"/>
      <c r="AN407" s="68"/>
      <c r="AO407" s="68"/>
      <c r="AP407" s="68"/>
      <c r="AQ407" s="68"/>
      <c r="AR407" s="68"/>
      <c r="AS407" s="68"/>
      <c r="AT407" s="68"/>
      <c r="AU407" s="68"/>
      <c r="AV407" s="68"/>
      <c r="AW407" s="68"/>
      <c r="AX407" s="68"/>
      <c r="AY407" s="68"/>
      <c r="AZ407" s="68"/>
      <c r="BA407" s="68"/>
      <c r="BB407" s="68"/>
      <c r="BC407" s="68"/>
      <c r="BD407" s="68"/>
      <c r="BE407" s="68"/>
      <c r="BF407" s="68"/>
      <c r="BG407" s="68"/>
      <c r="BH407" s="68"/>
      <c r="BI407" s="68"/>
      <c r="BJ407" s="68"/>
      <c r="BK407" s="68"/>
      <c r="BL407" s="68"/>
      <c r="BM407" s="84"/>
      <c r="BN407" s="68"/>
      <c r="BO407" s="68"/>
      <c r="BP407" s="68"/>
      <c r="BQ407" s="68"/>
      <c r="BR407" s="68"/>
    </row>
    <row r="408" spans="1:70" x14ac:dyDescent="0.25">
      <c r="F408" s="2" t="s">
        <v>568</v>
      </c>
      <c r="G408" s="2" t="s">
        <v>2861</v>
      </c>
      <c r="H408" s="2" t="s">
        <v>769</v>
      </c>
      <c r="I408" s="68"/>
      <c r="J408" s="68"/>
      <c r="K408" s="68" t="s">
        <v>7</v>
      </c>
      <c r="L408" s="3">
        <v>5000</v>
      </c>
      <c r="M408" s="2">
        <v>50</v>
      </c>
      <c r="N408" s="2">
        <v>250</v>
      </c>
      <c r="O408" s="68">
        <v>5</v>
      </c>
      <c r="P408" s="84"/>
      <c r="Q408" s="84"/>
      <c r="R408" s="86"/>
      <c r="S408" s="86"/>
      <c r="T408" s="108"/>
      <c r="U408" s="108"/>
      <c r="V408" s="108"/>
      <c r="W408" s="108"/>
      <c r="X408" s="68"/>
      <c r="Y408" s="68"/>
      <c r="Z408" s="68"/>
      <c r="AA408" s="68"/>
      <c r="AB408" s="68"/>
      <c r="AC408" s="68"/>
      <c r="AD408" s="68"/>
      <c r="AE408" s="68"/>
      <c r="AF408" s="68"/>
      <c r="AG408" s="68"/>
      <c r="AH408" s="68"/>
      <c r="AI408" s="68"/>
      <c r="AJ408" s="68"/>
      <c r="AK408" s="68"/>
      <c r="AL408" s="68"/>
      <c r="AM408" s="68"/>
      <c r="AN408" s="68"/>
      <c r="AO408" s="68"/>
      <c r="AP408" s="68"/>
      <c r="AQ408" s="68"/>
      <c r="AR408" s="68"/>
      <c r="AS408" s="68"/>
      <c r="AT408" s="68"/>
      <c r="AU408" s="68"/>
      <c r="AV408" s="68"/>
      <c r="AW408" s="68"/>
      <c r="AX408" s="68"/>
      <c r="AY408" s="68"/>
      <c r="AZ408" s="68"/>
      <c r="BA408" s="68"/>
      <c r="BB408" s="68"/>
      <c r="BC408" s="68"/>
      <c r="BD408" s="68"/>
      <c r="BE408" s="68"/>
      <c r="BF408" s="68"/>
      <c r="BG408" s="68"/>
      <c r="BH408" s="68"/>
      <c r="BI408" s="68"/>
      <c r="BJ408" s="68"/>
      <c r="BK408" s="68"/>
      <c r="BL408" s="68"/>
      <c r="BM408" s="84"/>
      <c r="BN408" s="68"/>
      <c r="BO408" s="68"/>
      <c r="BP408" s="68"/>
      <c r="BQ408" s="68"/>
      <c r="BR408" s="68"/>
    </row>
    <row r="409" spans="1:70" x14ac:dyDescent="0.25">
      <c r="F409" s="2" t="s">
        <v>568</v>
      </c>
      <c r="G409" s="2" t="s">
        <v>2861</v>
      </c>
      <c r="H409" s="2" t="s">
        <v>770</v>
      </c>
      <c r="I409" s="68"/>
      <c r="J409" s="68"/>
      <c r="K409" s="68" t="s">
        <v>12</v>
      </c>
      <c r="L409" s="3">
        <v>2000</v>
      </c>
      <c r="M409" s="2">
        <v>20</v>
      </c>
      <c r="N409" s="2">
        <v>100</v>
      </c>
      <c r="O409" s="68">
        <v>4</v>
      </c>
      <c r="P409" s="84"/>
      <c r="Q409" s="84"/>
      <c r="R409" s="86"/>
      <c r="S409" s="86"/>
      <c r="T409" s="108"/>
      <c r="U409" s="108"/>
      <c r="V409" s="108"/>
      <c r="W409" s="108"/>
      <c r="X409" s="68"/>
      <c r="Y409" s="68"/>
      <c r="Z409" s="68"/>
      <c r="AA409" s="68"/>
      <c r="AB409" s="68"/>
      <c r="AC409" s="68"/>
      <c r="AD409" s="68"/>
      <c r="AE409" s="68"/>
      <c r="AF409" s="68"/>
      <c r="AG409" s="68"/>
      <c r="AH409" s="68"/>
      <c r="AI409" s="68"/>
      <c r="AJ409" s="68"/>
      <c r="AK409" s="68"/>
      <c r="AL409" s="68"/>
      <c r="AM409" s="68"/>
      <c r="AN409" s="68"/>
      <c r="AO409" s="68"/>
      <c r="AP409" s="68"/>
      <c r="AQ409" s="68"/>
      <c r="AR409" s="68"/>
      <c r="AS409" s="68"/>
      <c r="AT409" s="68"/>
      <c r="AU409" s="68"/>
      <c r="AV409" s="68"/>
      <c r="AW409" s="68"/>
      <c r="AX409" s="68"/>
      <c r="AY409" s="68"/>
      <c r="AZ409" s="68"/>
      <c r="BA409" s="68"/>
      <c r="BB409" s="68"/>
      <c r="BC409" s="68"/>
      <c r="BD409" s="68"/>
      <c r="BE409" s="68"/>
      <c r="BF409" s="68"/>
      <c r="BG409" s="68"/>
      <c r="BH409" s="68"/>
      <c r="BI409" s="68"/>
      <c r="BJ409" s="68"/>
      <c r="BK409" s="68"/>
      <c r="BL409" s="68"/>
      <c r="BM409" s="84"/>
      <c r="BN409" s="68"/>
      <c r="BO409" s="68"/>
      <c r="BP409" s="68"/>
      <c r="BQ409" s="68"/>
      <c r="BR409" s="68"/>
    </row>
    <row r="410" spans="1:70" x14ac:dyDescent="0.25">
      <c r="F410" s="2" t="s">
        <v>568</v>
      </c>
      <c r="G410" s="2" t="s">
        <v>2861</v>
      </c>
      <c r="H410" s="2" t="s">
        <v>771</v>
      </c>
      <c r="I410" s="68"/>
      <c r="J410" s="68"/>
      <c r="K410" s="68" t="s">
        <v>7</v>
      </c>
      <c r="L410" s="3">
        <v>5000</v>
      </c>
      <c r="M410" s="2">
        <v>50</v>
      </c>
      <c r="N410" s="2">
        <v>250</v>
      </c>
      <c r="O410" s="68">
        <v>5</v>
      </c>
      <c r="P410" s="84"/>
      <c r="Q410" s="84"/>
      <c r="R410" s="86"/>
      <c r="S410" s="86"/>
      <c r="T410" s="108"/>
      <c r="U410" s="108"/>
      <c r="V410" s="108"/>
      <c r="W410" s="108"/>
      <c r="X410" s="68"/>
      <c r="Y410" s="68"/>
      <c r="Z410" s="68"/>
      <c r="AA410" s="68"/>
      <c r="AB410" s="68"/>
      <c r="AC410" s="68"/>
      <c r="AD410" s="68"/>
      <c r="AE410" s="68"/>
      <c r="AF410" s="68"/>
      <c r="AG410" s="68"/>
      <c r="AH410" s="68"/>
      <c r="AI410" s="68"/>
      <c r="AJ410" s="68"/>
      <c r="AK410" s="68"/>
      <c r="AL410" s="68"/>
      <c r="AM410" s="68"/>
      <c r="AN410" s="68"/>
      <c r="AO410" s="68"/>
      <c r="AP410" s="68"/>
      <c r="AQ410" s="68"/>
      <c r="AR410" s="68"/>
      <c r="AS410" s="68"/>
      <c r="AT410" s="68"/>
      <c r="AU410" s="68"/>
      <c r="AV410" s="68"/>
      <c r="AW410" s="68"/>
      <c r="AX410" s="68"/>
      <c r="AY410" s="68"/>
      <c r="AZ410" s="68"/>
      <c r="BA410" s="68"/>
      <c r="BB410" s="68"/>
      <c r="BC410" s="68"/>
      <c r="BD410" s="68"/>
      <c r="BE410" s="68"/>
      <c r="BF410" s="68"/>
      <c r="BG410" s="68"/>
      <c r="BH410" s="68"/>
      <c r="BI410" s="68"/>
      <c r="BJ410" s="68"/>
      <c r="BK410" s="68"/>
      <c r="BL410" s="68"/>
      <c r="BM410" s="84"/>
      <c r="BN410" s="68"/>
      <c r="BO410" s="68"/>
      <c r="BP410" s="68"/>
      <c r="BQ410" s="68"/>
      <c r="BR410" s="68"/>
    </row>
    <row r="411" spans="1:70" x14ac:dyDescent="0.25">
      <c r="F411" s="2" t="s">
        <v>568</v>
      </c>
      <c r="G411" s="2" t="s">
        <v>2861</v>
      </c>
      <c r="H411" s="2" t="s">
        <v>772</v>
      </c>
      <c r="I411" s="68"/>
      <c r="J411" s="68"/>
      <c r="K411" s="68" t="s">
        <v>10</v>
      </c>
      <c r="L411" s="3">
        <v>25000</v>
      </c>
      <c r="M411" s="3">
        <v>250</v>
      </c>
      <c r="N411" s="3">
        <v>1250</v>
      </c>
      <c r="O411" s="68">
        <v>7</v>
      </c>
      <c r="P411" s="84"/>
      <c r="Q411" s="84"/>
      <c r="R411" s="86"/>
      <c r="S411" s="86"/>
      <c r="T411" s="108"/>
      <c r="U411" s="108"/>
      <c r="V411" s="108"/>
      <c r="W411" s="108"/>
      <c r="X411" s="68"/>
      <c r="Y411" s="68"/>
      <c r="Z411" s="68"/>
      <c r="AA411" s="68"/>
      <c r="AB411" s="68"/>
      <c r="AC411" s="68"/>
      <c r="AD411" s="68"/>
      <c r="AE411" s="68"/>
      <c r="AF411" s="68"/>
      <c r="AG411" s="68"/>
      <c r="AH411" s="68"/>
      <c r="AI411" s="68"/>
      <c r="AJ411" s="68"/>
      <c r="AK411" s="68"/>
      <c r="AL411" s="68"/>
      <c r="AM411" s="68"/>
      <c r="AN411" s="68"/>
      <c r="AO411" s="68"/>
      <c r="AP411" s="68"/>
      <c r="AQ411" s="68"/>
      <c r="AR411" s="68"/>
      <c r="AS411" s="68"/>
      <c r="AT411" s="68"/>
      <c r="AU411" s="68"/>
      <c r="AV411" s="68"/>
      <c r="AW411" s="68"/>
      <c r="AX411" s="68"/>
      <c r="AY411" s="68"/>
      <c r="AZ411" s="68"/>
      <c r="BA411" s="68"/>
      <c r="BB411" s="68"/>
      <c r="BC411" s="68"/>
      <c r="BD411" s="68"/>
      <c r="BE411" s="68"/>
      <c r="BF411" s="68"/>
      <c r="BG411" s="68"/>
      <c r="BH411" s="68"/>
      <c r="BI411" s="68"/>
      <c r="BJ411" s="68"/>
      <c r="BK411" s="68"/>
      <c r="BL411" s="68"/>
      <c r="BM411" s="84"/>
      <c r="BN411" s="68"/>
      <c r="BO411" s="68"/>
      <c r="BP411" s="68"/>
      <c r="BQ411" s="68"/>
      <c r="BR411" s="68"/>
    </row>
    <row r="412" spans="1:70" x14ac:dyDescent="0.25">
      <c r="F412" s="2" t="s">
        <v>568</v>
      </c>
      <c r="G412" s="2" t="s">
        <v>2861</v>
      </c>
      <c r="H412" s="2" t="s">
        <v>773</v>
      </c>
      <c r="I412" s="68"/>
      <c r="J412" s="68"/>
      <c r="K412" s="68" t="s">
        <v>12</v>
      </c>
      <c r="L412" s="3">
        <v>2000</v>
      </c>
      <c r="M412" s="2">
        <v>20</v>
      </c>
      <c r="N412" s="2">
        <v>100</v>
      </c>
      <c r="O412" s="68">
        <v>4</v>
      </c>
      <c r="P412" s="84"/>
      <c r="Q412" s="84"/>
      <c r="R412" s="86"/>
      <c r="S412" s="86"/>
      <c r="T412" s="108"/>
      <c r="U412" s="108"/>
      <c r="V412" s="108"/>
      <c r="W412" s="108"/>
      <c r="X412" s="68"/>
      <c r="Y412" s="68"/>
      <c r="Z412" s="68"/>
      <c r="AA412" s="68"/>
      <c r="AB412" s="68"/>
      <c r="AC412" s="68"/>
      <c r="AD412" s="68"/>
      <c r="AE412" s="68"/>
      <c r="AF412" s="68"/>
      <c r="AG412" s="68"/>
      <c r="AH412" s="68"/>
      <c r="AI412" s="68"/>
      <c r="AJ412" s="68"/>
      <c r="AK412" s="68"/>
      <c r="AL412" s="68"/>
      <c r="AM412" s="68"/>
      <c r="AN412" s="68"/>
      <c r="AO412" s="68"/>
      <c r="AP412" s="68"/>
      <c r="AQ412" s="68"/>
      <c r="AR412" s="68"/>
      <c r="AS412" s="68"/>
      <c r="AT412" s="68"/>
      <c r="AU412" s="68"/>
      <c r="AV412" s="68"/>
      <c r="AW412" s="68"/>
      <c r="AX412" s="68"/>
      <c r="AY412" s="68"/>
      <c r="AZ412" s="68"/>
      <c r="BA412" s="68"/>
      <c r="BB412" s="68"/>
      <c r="BC412" s="68"/>
      <c r="BD412" s="68"/>
      <c r="BE412" s="68"/>
      <c r="BF412" s="68"/>
      <c r="BG412" s="68"/>
      <c r="BH412" s="68"/>
      <c r="BI412" s="68"/>
      <c r="BJ412" s="68"/>
      <c r="BK412" s="68"/>
      <c r="BL412" s="68"/>
      <c r="BM412" s="84"/>
      <c r="BN412" s="68"/>
      <c r="BO412" s="68"/>
      <c r="BP412" s="68"/>
      <c r="BQ412" s="68"/>
      <c r="BR412" s="68"/>
    </row>
    <row r="413" spans="1:70" x14ac:dyDescent="0.25">
      <c r="F413" s="2" t="s">
        <v>568</v>
      </c>
      <c r="G413" s="2" t="s">
        <v>2861</v>
      </c>
      <c r="H413" s="2" t="s">
        <v>774</v>
      </c>
      <c r="I413" s="68"/>
      <c r="J413" s="68"/>
      <c r="K413" s="68" t="s">
        <v>7</v>
      </c>
      <c r="L413" s="3">
        <v>5000</v>
      </c>
      <c r="M413" s="2">
        <v>50</v>
      </c>
      <c r="N413" s="2">
        <v>250</v>
      </c>
      <c r="O413" s="68">
        <v>5</v>
      </c>
      <c r="P413" s="84"/>
      <c r="Q413" s="84"/>
      <c r="R413" s="86"/>
      <c r="S413" s="86"/>
      <c r="T413" s="108"/>
      <c r="U413" s="108"/>
      <c r="V413" s="108"/>
      <c r="W413" s="108"/>
      <c r="X413" s="68"/>
      <c r="Y413" s="68"/>
      <c r="Z413" s="68"/>
      <c r="AA413" s="68"/>
      <c r="AB413" s="68"/>
      <c r="AC413" s="68"/>
      <c r="AD413" s="68"/>
      <c r="AE413" s="68"/>
      <c r="AF413" s="68"/>
      <c r="AG413" s="68"/>
      <c r="AH413" s="68"/>
      <c r="AI413" s="68"/>
      <c r="AJ413" s="68"/>
      <c r="AK413" s="68"/>
      <c r="AL413" s="68"/>
      <c r="AM413" s="68"/>
      <c r="AN413" s="68"/>
      <c r="AO413" s="68"/>
      <c r="AP413" s="68"/>
      <c r="AQ413" s="68"/>
      <c r="AR413" s="68"/>
      <c r="AS413" s="68"/>
      <c r="AT413" s="68"/>
      <c r="AU413" s="68"/>
      <c r="AV413" s="68"/>
      <c r="AW413" s="68"/>
      <c r="AX413" s="68"/>
      <c r="AY413" s="68"/>
      <c r="AZ413" s="68"/>
      <c r="BA413" s="68"/>
      <c r="BB413" s="68"/>
      <c r="BC413" s="68"/>
      <c r="BD413" s="68"/>
      <c r="BE413" s="68"/>
      <c r="BF413" s="68"/>
      <c r="BG413" s="68"/>
      <c r="BH413" s="68"/>
      <c r="BI413" s="68"/>
      <c r="BJ413" s="68"/>
      <c r="BK413" s="68"/>
      <c r="BL413" s="68"/>
      <c r="BM413" s="84"/>
      <c r="BN413" s="68"/>
      <c r="BO413" s="68"/>
      <c r="BP413" s="68"/>
      <c r="BQ413" s="68"/>
      <c r="BR413" s="68"/>
    </row>
    <row r="414" spans="1:70" x14ac:dyDescent="0.25">
      <c r="F414" s="2" t="s">
        <v>568</v>
      </c>
      <c r="G414" s="2" t="s">
        <v>2861</v>
      </c>
      <c r="H414" s="2" t="s">
        <v>775</v>
      </c>
      <c r="I414" s="68"/>
      <c r="J414" s="68"/>
      <c r="K414" s="68" t="s">
        <v>12</v>
      </c>
      <c r="L414" s="3">
        <v>2000</v>
      </c>
      <c r="M414" s="2">
        <v>20</v>
      </c>
      <c r="N414" s="2">
        <v>100</v>
      </c>
      <c r="O414" s="68">
        <v>4</v>
      </c>
      <c r="P414" s="84"/>
      <c r="Q414" s="84"/>
      <c r="R414" s="86"/>
      <c r="S414" s="86"/>
      <c r="T414" s="108"/>
      <c r="U414" s="108"/>
      <c r="V414" s="108"/>
      <c r="W414" s="108"/>
      <c r="X414" s="68"/>
      <c r="Y414" s="68"/>
      <c r="Z414" s="68"/>
      <c r="AA414" s="68"/>
      <c r="AB414" s="68"/>
      <c r="AC414" s="68"/>
      <c r="AD414" s="68"/>
      <c r="AE414" s="68"/>
      <c r="AF414" s="68"/>
      <c r="AG414" s="68"/>
      <c r="AH414" s="68"/>
      <c r="AI414" s="68"/>
      <c r="AJ414" s="68"/>
      <c r="AK414" s="68"/>
      <c r="AL414" s="68"/>
      <c r="AM414" s="68"/>
      <c r="AN414" s="68"/>
      <c r="AO414" s="68"/>
      <c r="AP414" s="68"/>
      <c r="AQ414" s="68"/>
      <c r="AR414" s="68"/>
      <c r="AS414" s="68"/>
      <c r="AT414" s="68"/>
      <c r="AU414" s="68"/>
      <c r="AV414" s="68"/>
      <c r="AW414" s="68"/>
      <c r="AX414" s="68"/>
      <c r="AY414" s="68"/>
      <c r="AZ414" s="68"/>
      <c r="BA414" s="68"/>
      <c r="BB414" s="68"/>
      <c r="BC414" s="68"/>
      <c r="BD414" s="68"/>
      <c r="BE414" s="68"/>
      <c r="BF414" s="68"/>
      <c r="BG414" s="68"/>
      <c r="BH414" s="68"/>
      <c r="BI414" s="68"/>
      <c r="BJ414" s="68"/>
      <c r="BK414" s="68"/>
      <c r="BL414" s="68"/>
      <c r="BM414" s="84"/>
      <c r="BN414" s="68"/>
      <c r="BO414" s="68"/>
      <c r="BP414" s="68"/>
      <c r="BQ414" s="68"/>
      <c r="BR414" s="68"/>
    </row>
    <row r="415" spans="1:70" x14ac:dyDescent="0.25">
      <c r="F415" s="2" t="s">
        <v>568</v>
      </c>
      <c r="G415" s="2" t="s">
        <v>2861</v>
      </c>
      <c r="H415" s="2" t="s">
        <v>776</v>
      </c>
      <c r="I415" s="68"/>
      <c r="J415" s="68"/>
      <c r="K415" s="68" t="s">
        <v>12</v>
      </c>
      <c r="L415" s="3">
        <v>2000</v>
      </c>
      <c r="M415" s="2">
        <v>20</v>
      </c>
      <c r="N415" s="2">
        <v>100</v>
      </c>
      <c r="O415" s="68">
        <v>4</v>
      </c>
      <c r="P415" s="84"/>
      <c r="Q415" s="84"/>
      <c r="R415" s="86"/>
      <c r="S415" s="86"/>
      <c r="T415" s="108"/>
      <c r="U415" s="108"/>
      <c r="V415" s="108"/>
      <c r="W415" s="108"/>
      <c r="X415" s="68"/>
      <c r="Y415" s="68"/>
      <c r="Z415" s="68"/>
      <c r="AA415" s="68"/>
      <c r="AB415" s="68"/>
      <c r="AC415" s="68"/>
      <c r="AD415" s="68"/>
      <c r="AE415" s="68"/>
      <c r="AF415" s="68"/>
      <c r="AG415" s="68"/>
      <c r="AH415" s="68"/>
      <c r="AI415" s="68"/>
      <c r="AJ415" s="68"/>
      <c r="AK415" s="68"/>
      <c r="AL415" s="68"/>
      <c r="AM415" s="68"/>
      <c r="AN415" s="68"/>
      <c r="AO415" s="68"/>
      <c r="AP415" s="68"/>
      <c r="AQ415" s="68"/>
      <c r="AR415" s="68"/>
      <c r="AS415" s="68"/>
      <c r="AT415" s="68"/>
      <c r="AU415" s="68"/>
      <c r="AV415" s="68"/>
      <c r="AW415" s="68"/>
      <c r="AX415" s="68"/>
      <c r="AY415" s="68"/>
      <c r="AZ415" s="68"/>
      <c r="BA415" s="68"/>
      <c r="BB415" s="68"/>
      <c r="BC415" s="68"/>
      <c r="BD415" s="68"/>
      <c r="BE415" s="68"/>
      <c r="BF415" s="68"/>
      <c r="BG415" s="68"/>
      <c r="BH415" s="68"/>
      <c r="BI415" s="68"/>
      <c r="BJ415" s="68"/>
      <c r="BK415" s="68"/>
      <c r="BL415" s="68"/>
      <c r="BM415" s="84"/>
      <c r="BN415" s="68"/>
      <c r="BO415" s="68"/>
      <c r="BP415" s="68"/>
      <c r="BQ415" s="68"/>
      <c r="BR415" s="68"/>
    </row>
    <row r="416" spans="1:70" x14ac:dyDescent="0.25">
      <c r="F416" s="2" t="s">
        <v>568</v>
      </c>
      <c r="G416" s="2" t="s">
        <v>2861</v>
      </c>
      <c r="H416" s="2" t="s">
        <v>777</v>
      </c>
      <c r="I416" s="68"/>
      <c r="J416" s="68"/>
      <c r="K416" s="68" t="s">
        <v>7</v>
      </c>
      <c r="L416" s="3">
        <v>5000</v>
      </c>
      <c r="M416" s="2">
        <v>50</v>
      </c>
      <c r="N416" s="2">
        <v>250</v>
      </c>
      <c r="O416" s="68">
        <v>5</v>
      </c>
      <c r="P416" s="84"/>
      <c r="Q416" s="84"/>
      <c r="R416" s="86"/>
      <c r="S416" s="86"/>
      <c r="T416" s="108"/>
      <c r="U416" s="108"/>
      <c r="V416" s="108"/>
      <c r="W416" s="108"/>
      <c r="X416" s="68"/>
      <c r="Y416" s="68"/>
      <c r="Z416" s="68"/>
      <c r="AA416" s="68"/>
      <c r="AB416" s="68"/>
      <c r="AC416" s="68"/>
      <c r="AD416" s="68"/>
      <c r="AE416" s="68"/>
      <c r="AF416" s="68"/>
      <c r="AG416" s="68"/>
      <c r="AH416" s="68"/>
      <c r="AI416" s="68"/>
      <c r="AJ416" s="68"/>
      <c r="AK416" s="68"/>
      <c r="AL416" s="68"/>
      <c r="AM416" s="68"/>
      <c r="AN416" s="68"/>
      <c r="AO416" s="68"/>
      <c r="AP416" s="68"/>
      <c r="AQ416" s="68"/>
      <c r="AR416" s="68"/>
      <c r="AS416" s="68"/>
      <c r="AT416" s="68"/>
      <c r="AU416" s="68"/>
      <c r="AV416" s="68"/>
      <c r="AW416" s="68"/>
      <c r="AX416" s="68"/>
      <c r="AY416" s="68"/>
      <c r="AZ416" s="68"/>
      <c r="BA416" s="68"/>
      <c r="BB416" s="68"/>
      <c r="BC416" s="68"/>
      <c r="BD416" s="68"/>
      <c r="BE416" s="68"/>
      <c r="BF416" s="68"/>
      <c r="BG416" s="68"/>
      <c r="BH416" s="68"/>
      <c r="BI416" s="68"/>
      <c r="BJ416" s="68"/>
      <c r="BK416" s="68"/>
      <c r="BL416" s="68"/>
      <c r="BM416" s="84"/>
      <c r="BN416" s="68"/>
      <c r="BO416" s="68"/>
      <c r="BP416" s="68"/>
      <c r="BQ416" s="68"/>
      <c r="BR416" s="68"/>
    </row>
    <row r="417" spans="1:70" s="96" customFormat="1" x14ac:dyDescent="0.25">
      <c r="A417" s="97"/>
      <c r="B417" s="97"/>
      <c r="C417" s="97"/>
      <c r="D417" s="97"/>
      <c r="E417" s="97"/>
      <c r="F417" s="121" t="s">
        <v>888</v>
      </c>
      <c r="G417" s="121"/>
      <c r="H417" s="124" t="s">
        <v>2789</v>
      </c>
      <c r="I417" s="129" t="s">
        <v>1706</v>
      </c>
      <c r="J417" s="129"/>
      <c r="K417" s="88"/>
      <c r="L417" s="122"/>
      <c r="M417" s="122"/>
      <c r="N417" s="122"/>
      <c r="O417" s="88"/>
      <c r="P417" s="91">
        <f>SUM(R417:BM417)</f>
        <v>2</v>
      </c>
      <c r="Q417" s="91">
        <f>O417-P417</f>
        <v>-2</v>
      </c>
      <c r="R417" s="88"/>
      <c r="S417" s="88"/>
      <c r="T417" s="123"/>
      <c r="U417" s="123"/>
      <c r="V417" s="123"/>
      <c r="W417" s="123"/>
      <c r="X417" s="88"/>
      <c r="Y417" s="88"/>
      <c r="Z417" s="88"/>
      <c r="AA417" s="88"/>
      <c r="AB417" s="88"/>
      <c r="AC417" s="88"/>
      <c r="AD417" s="88"/>
      <c r="AE417" s="88"/>
      <c r="AF417" s="88"/>
      <c r="AG417" s="88"/>
      <c r="AH417" s="88"/>
      <c r="AI417" s="88"/>
      <c r="AJ417" s="88"/>
      <c r="AK417" s="88"/>
      <c r="AL417" s="88"/>
      <c r="AM417" s="88"/>
      <c r="AN417" s="88"/>
      <c r="AO417" s="88"/>
      <c r="AP417" s="88"/>
      <c r="AQ417" s="88"/>
      <c r="AR417" s="88"/>
      <c r="AS417" s="88"/>
      <c r="AT417" s="88"/>
      <c r="AU417" s="88"/>
      <c r="AV417" s="88"/>
      <c r="AW417" s="88"/>
      <c r="AX417" s="88"/>
      <c r="AY417" s="88"/>
      <c r="AZ417" s="88"/>
      <c r="BA417" s="88"/>
      <c r="BB417" s="88"/>
      <c r="BC417" s="88"/>
      <c r="BD417" s="88"/>
      <c r="BE417" s="88"/>
      <c r="BF417" s="88"/>
      <c r="BG417" s="88"/>
      <c r="BH417" s="88"/>
      <c r="BI417" s="88"/>
      <c r="BJ417" s="88">
        <v>1</v>
      </c>
      <c r="BK417" s="88"/>
      <c r="BL417" s="88">
        <v>1</v>
      </c>
      <c r="BM417" s="91"/>
      <c r="BN417" s="88"/>
      <c r="BO417" s="88"/>
      <c r="BP417" s="88"/>
      <c r="BQ417" s="88"/>
      <c r="BR417" s="88"/>
    </row>
    <row r="418" spans="1:70" x14ac:dyDescent="0.25">
      <c r="F418" s="2" t="s">
        <v>888</v>
      </c>
      <c r="G418" s="2" t="s">
        <v>2804</v>
      </c>
      <c r="H418" s="89" t="s">
        <v>778</v>
      </c>
      <c r="I418" s="127"/>
      <c r="J418" s="127"/>
      <c r="K418" s="68" t="s">
        <v>12</v>
      </c>
      <c r="L418" s="3">
        <v>2000</v>
      </c>
      <c r="M418" s="2">
        <v>20</v>
      </c>
      <c r="N418" s="2">
        <v>100</v>
      </c>
      <c r="O418" s="68">
        <v>4</v>
      </c>
      <c r="P418" s="68"/>
      <c r="Q418" s="84"/>
      <c r="R418" s="86"/>
      <c r="S418" s="86"/>
      <c r="T418" s="108"/>
      <c r="U418" s="108"/>
      <c r="V418" s="108"/>
      <c r="W418" s="108"/>
      <c r="X418" s="68"/>
      <c r="Y418" s="68"/>
      <c r="Z418" s="68"/>
      <c r="AA418" s="68"/>
      <c r="AB418" s="68"/>
      <c r="AC418" s="68"/>
      <c r="AD418" s="68"/>
      <c r="AE418" s="68"/>
      <c r="AF418" s="68"/>
      <c r="AG418" s="68"/>
      <c r="AH418" s="68"/>
      <c r="AI418" s="68"/>
      <c r="AJ418" s="68"/>
      <c r="AK418" s="68"/>
      <c r="AL418" s="68"/>
      <c r="AM418" s="68"/>
      <c r="AN418" s="68"/>
      <c r="AO418" s="68"/>
      <c r="AP418" s="68"/>
      <c r="AQ418" s="68"/>
      <c r="AR418" s="68"/>
      <c r="AS418" s="68"/>
      <c r="AT418" s="68"/>
      <c r="AU418" s="68"/>
      <c r="AV418" s="68"/>
      <c r="AW418" s="68"/>
      <c r="AX418" s="68"/>
      <c r="AY418" s="68"/>
      <c r="AZ418" s="68"/>
      <c r="BA418" s="68"/>
      <c r="BB418" s="68"/>
      <c r="BC418" s="68"/>
      <c r="BD418" s="68"/>
      <c r="BE418" s="68"/>
      <c r="BF418" s="68"/>
      <c r="BG418" s="68"/>
      <c r="BH418" s="68"/>
      <c r="BI418" s="68"/>
      <c r="BJ418" s="68"/>
      <c r="BK418" s="68"/>
      <c r="BL418" s="68"/>
      <c r="BM418" s="84"/>
      <c r="BN418" s="68"/>
      <c r="BO418" s="68"/>
      <c r="BP418" s="68"/>
      <c r="BQ418" s="68"/>
      <c r="BR418" s="68"/>
    </row>
    <row r="419" spans="1:70" x14ac:dyDescent="0.25">
      <c r="F419" s="2" t="s">
        <v>888</v>
      </c>
      <c r="G419" s="2" t="s">
        <v>2804</v>
      </c>
      <c r="H419" s="89" t="s">
        <v>779</v>
      </c>
      <c r="I419" s="127"/>
      <c r="J419" s="127"/>
      <c r="K419" s="68" t="s">
        <v>7</v>
      </c>
      <c r="L419" s="3">
        <v>5000</v>
      </c>
      <c r="M419" s="2">
        <v>50</v>
      </c>
      <c r="N419" s="2">
        <v>250</v>
      </c>
      <c r="O419" s="68">
        <v>5</v>
      </c>
      <c r="P419" s="68"/>
      <c r="Q419" s="84"/>
      <c r="R419" s="86"/>
      <c r="S419" s="86"/>
      <c r="T419" s="108"/>
      <c r="U419" s="108"/>
      <c r="V419" s="108"/>
      <c r="W419" s="108"/>
      <c r="X419" s="68"/>
      <c r="Y419" s="68"/>
      <c r="Z419" s="68"/>
      <c r="AA419" s="68"/>
      <c r="AB419" s="68"/>
      <c r="AC419" s="68"/>
      <c r="AD419" s="68"/>
      <c r="AE419" s="68"/>
      <c r="AF419" s="68"/>
      <c r="AG419" s="68"/>
      <c r="AH419" s="68"/>
      <c r="AI419" s="68"/>
      <c r="AJ419" s="68"/>
      <c r="AK419" s="68"/>
      <c r="AL419" s="68"/>
      <c r="AM419" s="68"/>
      <c r="AN419" s="68"/>
      <c r="AO419" s="68"/>
      <c r="AP419" s="68"/>
      <c r="AQ419" s="68"/>
      <c r="AR419" s="68"/>
      <c r="AS419" s="68"/>
      <c r="AT419" s="68"/>
      <c r="AU419" s="68"/>
      <c r="AV419" s="68"/>
      <c r="AW419" s="68"/>
      <c r="AX419" s="68"/>
      <c r="AY419" s="68"/>
      <c r="AZ419" s="68"/>
      <c r="BA419" s="68"/>
      <c r="BB419" s="68"/>
      <c r="BC419" s="68"/>
      <c r="BD419" s="68"/>
      <c r="BE419" s="68"/>
      <c r="BF419" s="68"/>
      <c r="BG419" s="68"/>
      <c r="BH419" s="68"/>
      <c r="BI419" s="68"/>
      <c r="BJ419" s="68"/>
      <c r="BK419" s="68"/>
      <c r="BL419" s="68"/>
      <c r="BM419" s="84"/>
      <c r="BN419" s="68"/>
      <c r="BO419" s="68"/>
      <c r="BP419" s="68"/>
      <c r="BQ419" s="68"/>
      <c r="BR419" s="68"/>
    </row>
    <row r="420" spans="1:70" x14ac:dyDescent="0.25">
      <c r="F420" s="2" t="s">
        <v>888</v>
      </c>
      <c r="G420" s="2" t="s">
        <v>2804</v>
      </c>
      <c r="H420" s="89" t="s">
        <v>780</v>
      </c>
      <c r="I420" s="127"/>
      <c r="J420" s="127"/>
      <c r="K420" s="68" t="s">
        <v>10</v>
      </c>
      <c r="L420" s="3">
        <v>25000</v>
      </c>
      <c r="M420" s="3">
        <v>250</v>
      </c>
      <c r="N420" s="3">
        <v>1250</v>
      </c>
      <c r="O420" s="68">
        <v>7</v>
      </c>
      <c r="P420" s="68"/>
      <c r="Q420" s="84"/>
      <c r="R420" s="86"/>
      <c r="S420" s="86"/>
      <c r="T420" s="108"/>
      <c r="U420" s="108"/>
      <c r="V420" s="108"/>
      <c r="W420" s="108"/>
      <c r="X420" s="68"/>
      <c r="Y420" s="68"/>
      <c r="Z420" s="68"/>
      <c r="AA420" s="68"/>
      <c r="AB420" s="68"/>
      <c r="AC420" s="68"/>
      <c r="AD420" s="68"/>
      <c r="AE420" s="68"/>
      <c r="AF420" s="68"/>
      <c r="AG420" s="68"/>
      <c r="AH420" s="68"/>
      <c r="AI420" s="68"/>
      <c r="AJ420" s="68"/>
      <c r="AK420" s="68"/>
      <c r="AL420" s="68"/>
      <c r="AM420" s="68"/>
      <c r="AN420" s="68"/>
      <c r="AO420" s="68"/>
      <c r="AP420" s="68"/>
      <c r="AQ420" s="68"/>
      <c r="AR420" s="68"/>
      <c r="AS420" s="68"/>
      <c r="AT420" s="68"/>
      <c r="AU420" s="68"/>
      <c r="AV420" s="68"/>
      <c r="AW420" s="68"/>
      <c r="AX420" s="68"/>
      <c r="AY420" s="68"/>
      <c r="AZ420" s="68"/>
      <c r="BA420" s="68"/>
      <c r="BB420" s="68"/>
      <c r="BC420" s="68"/>
      <c r="BD420" s="68"/>
      <c r="BE420" s="68"/>
      <c r="BF420" s="68"/>
      <c r="BG420" s="68"/>
      <c r="BH420" s="68"/>
      <c r="BI420" s="68"/>
      <c r="BJ420" s="68"/>
      <c r="BK420" s="68"/>
      <c r="BL420" s="68"/>
      <c r="BM420" s="84"/>
      <c r="BN420" s="68"/>
      <c r="BO420" s="68"/>
      <c r="BP420" s="68"/>
      <c r="BQ420" s="68"/>
      <c r="BR420" s="68"/>
    </row>
    <row r="421" spans="1:70" x14ac:dyDescent="0.25">
      <c r="F421" s="2" t="s">
        <v>888</v>
      </c>
      <c r="G421" s="2" t="s">
        <v>2804</v>
      </c>
      <c r="H421" s="89" t="s">
        <v>781</v>
      </c>
      <c r="I421" s="127"/>
      <c r="J421" s="127"/>
      <c r="K421" s="68" t="s">
        <v>12</v>
      </c>
      <c r="L421" s="3">
        <v>2000</v>
      </c>
      <c r="M421" s="2">
        <v>20</v>
      </c>
      <c r="N421" s="2">
        <v>100</v>
      </c>
      <c r="O421" s="68">
        <v>4</v>
      </c>
      <c r="P421" s="68"/>
      <c r="Q421" s="84"/>
      <c r="R421" s="86"/>
      <c r="S421" s="86"/>
      <c r="T421" s="108"/>
      <c r="U421" s="108"/>
      <c r="V421" s="108"/>
      <c r="W421" s="108"/>
      <c r="X421" s="68"/>
      <c r="Y421" s="68"/>
      <c r="Z421" s="68"/>
      <c r="AA421" s="68"/>
      <c r="AB421" s="68"/>
      <c r="AC421" s="68"/>
      <c r="AD421" s="68"/>
      <c r="AE421" s="68"/>
      <c r="AF421" s="68"/>
      <c r="AG421" s="68"/>
      <c r="AH421" s="68"/>
      <c r="AI421" s="68"/>
      <c r="AJ421" s="68"/>
      <c r="AK421" s="68"/>
      <c r="AL421" s="68"/>
      <c r="AM421" s="68"/>
      <c r="AN421" s="68"/>
      <c r="AO421" s="68"/>
      <c r="AP421" s="68"/>
      <c r="AQ421" s="68"/>
      <c r="AR421" s="68"/>
      <c r="AS421" s="68"/>
      <c r="AT421" s="68"/>
      <c r="AU421" s="68"/>
      <c r="AV421" s="68"/>
      <c r="AW421" s="68"/>
      <c r="AX421" s="68"/>
      <c r="AY421" s="68"/>
      <c r="AZ421" s="68"/>
      <c r="BA421" s="68"/>
      <c r="BB421" s="68"/>
      <c r="BC421" s="68"/>
      <c r="BD421" s="68"/>
      <c r="BE421" s="68"/>
      <c r="BF421" s="68"/>
      <c r="BG421" s="68"/>
      <c r="BH421" s="68"/>
      <c r="BI421" s="68"/>
      <c r="BJ421" s="68"/>
      <c r="BK421" s="68"/>
      <c r="BL421" s="68"/>
      <c r="BM421" s="84"/>
      <c r="BN421" s="68"/>
      <c r="BO421" s="68"/>
      <c r="BP421" s="68"/>
      <c r="BQ421" s="68"/>
      <c r="BR421" s="68"/>
    </row>
    <row r="422" spans="1:70" x14ac:dyDescent="0.25">
      <c r="F422" s="2" t="s">
        <v>888</v>
      </c>
      <c r="G422" s="2" t="s">
        <v>2804</v>
      </c>
      <c r="H422" s="89" t="s">
        <v>785</v>
      </c>
      <c r="I422" s="127"/>
      <c r="J422" s="127"/>
      <c r="K422" s="68" t="s">
        <v>7</v>
      </c>
      <c r="L422" s="3">
        <v>5000</v>
      </c>
      <c r="M422" s="2">
        <v>50</v>
      </c>
      <c r="N422" s="2">
        <v>250</v>
      </c>
      <c r="O422" s="68">
        <v>5</v>
      </c>
      <c r="P422" s="68"/>
      <c r="Q422" s="84"/>
      <c r="R422" s="86"/>
      <c r="S422" s="86"/>
      <c r="T422" s="108"/>
      <c r="U422" s="108"/>
      <c r="V422" s="108"/>
      <c r="W422" s="108"/>
      <c r="X422" s="68"/>
      <c r="Y422" s="68"/>
      <c r="Z422" s="68"/>
      <c r="AA422" s="68"/>
      <c r="AB422" s="68"/>
      <c r="AC422" s="68"/>
      <c r="AD422" s="68"/>
      <c r="AE422" s="68"/>
      <c r="AF422" s="68"/>
      <c r="AG422" s="68"/>
      <c r="AH422" s="68"/>
      <c r="AI422" s="68"/>
      <c r="AJ422" s="68"/>
      <c r="AK422" s="68"/>
      <c r="AL422" s="68"/>
      <c r="AM422" s="68"/>
      <c r="AN422" s="68"/>
      <c r="AO422" s="68"/>
      <c r="AP422" s="68"/>
      <c r="AQ422" s="68"/>
      <c r="AR422" s="68"/>
      <c r="AS422" s="68"/>
      <c r="AT422" s="68"/>
      <c r="AU422" s="68"/>
      <c r="AV422" s="68"/>
      <c r="AW422" s="68"/>
      <c r="AX422" s="68"/>
      <c r="AY422" s="68"/>
      <c r="AZ422" s="68"/>
      <c r="BA422" s="68"/>
      <c r="BB422" s="68"/>
      <c r="BC422" s="68"/>
      <c r="BD422" s="68"/>
      <c r="BE422" s="68"/>
      <c r="BF422" s="68"/>
      <c r="BG422" s="68"/>
      <c r="BH422" s="68"/>
      <c r="BI422" s="68"/>
      <c r="BJ422" s="68"/>
      <c r="BK422" s="68"/>
      <c r="BL422" s="68"/>
      <c r="BM422" s="84"/>
      <c r="BN422" s="68"/>
      <c r="BO422" s="68"/>
      <c r="BP422" s="68"/>
      <c r="BQ422" s="68"/>
      <c r="BR422" s="68"/>
    </row>
    <row r="423" spans="1:70" x14ac:dyDescent="0.25">
      <c r="F423" s="2" t="s">
        <v>888</v>
      </c>
      <c r="G423" s="2" t="s">
        <v>2804</v>
      </c>
      <c r="H423" s="89" t="s">
        <v>782</v>
      </c>
      <c r="I423" s="127"/>
      <c r="J423" s="127"/>
      <c r="K423" s="68" t="s">
        <v>7</v>
      </c>
      <c r="L423" s="3">
        <v>5000</v>
      </c>
      <c r="M423" s="2">
        <v>50</v>
      </c>
      <c r="N423" s="2">
        <v>250</v>
      </c>
      <c r="O423" s="68">
        <v>5</v>
      </c>
      <c r="P423" s="68"/>
      <c r="Q423" s="84"/>
      <c r="R423" s="86"/>
      <c r="S423" s="86"/>
      <c r="T423" s="108"/>
      <c r="U423" s="108"/>
      <c r="V423" s="108"/>
      <c r="W423" s="108"/>
      <c r="X423" s="68"/>
      <c r="Y423" s="68"/>
      <c r="Z423" s="68"/>
      <c r="AA423" s="68"/>
      <c r="AB423" s="68"/>
      <c r="AC423" s="68"/>
      <c r="AD423" s="68"/>
      <c r="AE423" s="68"/>
      <c r="AF423" s="68"/>
      <c r="AG423" s="68"/>
      <c r="AH423" s="68"/>
      <c r="AI423" s="68"/>
      <c r="AJ423" s="68"/>
      <c r="AK423" s="68"/>
      <c r="AL423" s="68"/>
      <c r="AM423" s="68"/>
      <c r="AN423" s="68"/>
      <c r="AO423" s="68"/>
      <c r="AP423" s="68"/>
      <c r="AQ423" s="68"/>
      <c r="AR423" s="68"/>
      <c r="AS423" s="68"/>
      <c r="AT423" s="68"/>
      <c r="AU423" s="68"/>
      <c r="AV423" s="68"/>
      <c r="AW423" s="68"/>
      <c r="AX423" s="68"/>
      <c r="AY423" s="68"/>
      <c r="AZ423" s="68"/>
      <c r="BA423" s="68"/>
      <c r="BB423" s="68"/>
      <c r="BC423" s="68"/>
      <c r="BD423" s="68"/>
      <c r="BE423" s="68"/>
      <c r="BF423" s="68"/>
      <c r="BG423" s="68"/>
      <c r="BH423" s="68"/>
      <c r="BI423" s="68"/>
      <c r="BJ423" s="68"/>
      <c r="BK423" s="68"/>
      <c r="BL423" s="68"/>
      <c r="BM423" s="84"/>
      <c r="BN423" s="68"/>
      <c r="BO423" s="68"/>
      <c r="BP423" s="68"/>
      <c r="BQ423" s="68"/>
      <c r="BR423" s="68"/>
    </row>
    <row r="424" spans="1:70" x14ac:dyDescent="0.25">
      <c r="F424" s="2" t="s">
        <v>888</v>
      </c>
      <c r="G424" s="2" t="s">
        <v>2804</v>
      </c>
      <c r="H424" s="89" t="s">
        <v>783</v>
      </c>
      <c r="I424" s="127"/>
      <c r="J424" s="127"/>
      <c r="K424" s="68" t="s">
        <v>12</v>
      </c>
      <c r="L424" s="3">
        <v>2000</v>
      </c>
      <c r="M424" s="2">
        <v>20</v>
      </c>
      <c r="N424" s="2">
        <v>100</v>
      </c>
      <c r="O424" s="68">
        <v>4</v>
      </c>
      <c r="P424" s="68"/>
      <c r="Q424" s="84"/>
      <c r="R424" s="86"/>
      <c r="S424" s="86"/>
      <c r="T424" s="108"/>
      <c r="U424" s="108"/>
      <c r="V424" s="108"/>
      <c r="W424" s="108"/>
      <c r="X424" s="68"/>
      <c r="Y424" s="68"/>
      <c r="Z424" s="68"/>
      <c r="AA424" s="68"/>
      <c r="AB424" s="68"/>
      <c r="AC424" s="68"/>
      <c r="AD424" s="68"/>
      <c r="AE424" s="68"/>
      <c r="AF424" s="68"/>
      <c r="AG424" s="68"/>
      <c r="AH424" s="68"/>
      <c r="AI424" s="68"/>
      <c r="AJ424" s="68"/>
      <c r="AK424" s="68"/>
      <c r="AL424" s="68"/>
      <c r="AM424" s="68"/>
      <c r="AN424" s="68"/>
      <c r="AO424" s="68"/>
      <c r="AP424" s="68"/>
      <c r="AQ424" s="68"/>
      <c r="AR424" s="68"/>
      <c r="AS424" s="68"/>
      <c r="AT424" s="68"/>
      <c r="AU424" s="68"/>
      <c r="AV424" s="68"/>
      <c r="AW424" s="68"/>
      <c r="AX424" s="68"/>
      <c r="AY424" s="68"/>
      <c r="AZ424" s="68"/>
      <c r="BA424" s="68"/>
      <c r="BB424" s="68"/>
      <c r="BC424" s="68"/>
      <c r="BD424" s="68"/>
      <c r="BE424" s="68"/>
      <c r="BF424" s="68"/>
      <c r="BG424" s="68"/>
      <c r="BH424" s="68"/>
      <c r="BI424" s="68"/>
      <c r="BJ424" s="68"/>
      <c r="BK424" s="68"/>
      <c r="BL424" s="68"/>
      <c r="BM424" s="84"/>
      <c r="BN424" s="68"/>
      <c r="BO424" s="68"/>
      <c r="BP424" s="68"/>
      <c r="BQ424" s="68"/>
      <c r="BR424" s="68"/>
    </row>
    <row r="425" spans="1:70" x14ac:dyDescent="0.25">
      <c r="F425" s="2" t="s">
        <v>888</v>
      </c>
      <c r="G425" s="2" t="s">
        <v>2804</v>
      </c>
      <c r="H425" s="89" t="s">
        <v>784</v>
      </c>
      <c r="I425" s="127"/>
      <c r="J425" s="127"/>
      <c r="K425" s="68" t="s">
        <v>7</v>
      </c>
      <c r="L425" s="3">
        <v>5000</v>
      </c>
      <c r="M425" s="2">
        <v>50</v>
      </c>
      <c r="N425" s="2">
        <v>250</v>
      </c>
      <c r="O425" s="68">
        <v>5</v>
      </c>
      <c r="P425" s="68"/>
      <c r="Q425" s="84"/>
      <c r="R425" s="86"/>
      <c r="S425" s="86"/>
      <c r="T425" s="108"/>
      <c r="U425" s="108"/>
      <c r="V425" s="108"/>
      <c r="W425" s="108"/>
      <c r="X425" s="68"/>
      <c r="Y425" s="68"/>
      <c r="Z425" s="68"/>
      <c r="AA425" s="68"/>
      <c r="AB425" s="68"/>
      <c r="AC425" s="68"/>
      <c r="AD425" s="68"/>
      <c r="AE425" s="68"/>
      <c r="AF425" s="68"/>
      <c r="AG425" s="68"/>
      <c r="AH425" s="68"/>
      <c r="AI425" s="68"/>
      <c r="AJ425" s="68"/>
      <c r="AK425" s="68"/>
      <c r="AL425" s="68"/>
      <c r="AM425" s="68"/>
      <c r="AN425" s="68"/>
      <c r="AO425" s="68"/>
      <c r="AP425" s="68"/>
      <c r="AQ425" s="68"/>
      <c r="AR425" s="68"/>
      <c r="AS425" s="68"/>
      <c r="AT425" s="68"/>
      <c r="AU425" s="68"/>
      <c r="AV425" s="68"/>
      <c r="AW425" s="68"/>
      <c r="AX425" s="68"/>
      <c r="AY425" s="68"/>
      <c r="AZ425" s="68"/>
      <c r="BA425" s="68"/>
      <c r="BB425" s="68"/>
      <c r="BC425" s="68"/>
      <c r="BD425" s="68"/>
      <c r="BE425" s="68"/>
      <c r="BF425" s="68"/>
      <c r="BG425" s="68"/>
      <c r="BH425" s="68"/>
      <c r="BI425" s="68"/>
      <c r="BJ425" s="68"/>
      <c r="BK425" s="68"/>
      <c r="BL425" s="68"/>
      <c r="BM425" s="84"/>
      <c r="BN425" s="68"/>
      <c r="BO425" s="68"/>
      <c r="BP425" s="68"/>
      <c r="BQ425" s="68"/>
      <c r="BR425" s="68"/>
    </row>
    <row r="426" spans="1:70" s="96" customFormat="1" x14ac:dyDescent="0.25">
      <c r="A426" s="97"/>
      <c r="B426" s="97"/>
      <c r="C426" s="97"/>
      <c r="D426" s="97"/>
      <c r="E426" s="97"/>
      <c r="F426" s="121" t="s">
        <v>5</v>
      </c>
      <c r="G426" s="121" t="s">
        <v>730</v>
      </c>
      <c r="H426" s="124" t="s">
        <v>391</v>
      </c>
      <c r="I426" s="129" t="s">
        <v>1705</v>
      </c>
      <c r="J426" s="129"/>
      <c r="K426" s="88" t="s">
        <v>602</v>
      </c>
      <c r="L426" s="122"/>
      <c r="M426" s="122"/>
      <c r="N426" s="122"/>
      <c r="O426" s="88"/>
      <c r="P426" s="91">
        <f>SUM(R426:BM426)</f>
        <v>4</v>
      </c>
      <c r="Q426" s="91">
        <f>O426-P426</f>
        <v>-4</v>
      </c>
      <c r="R426" s="88"/>
      <c r="S426" s="88"/>
      <c r="T426" s="123"/>
      <c r="U426" s="123"/>
      <c r="V426" s="123"/>
      <c r="W426" s="123"/>
      <c r="X426" s="88"/>
      <c r="Y426" s="88"/>
      <c r="Z426" s="88"/>
      <c r="AA426" s="88"/>
      <c r="AB426" s="88"/>
      <c r="AC426" s="88"/>
      <c r="AD426" s="88"/>
      <c r="AE426" s="88"/>
      <c r="AF426" s="88"/>
      <c r="AG426" s="88"/>
      <c r="AH426" s="88"/>
      <c r="AI426" s="88"/>
      <c r="AJ426" s="88"/>
      <c r="AK426" s="88"/>
      <c r="AL426" s="88"/>
      <c r="AM426" s="88"/>
      <c r="AN426" s="88"/>
      <c r="AO426" s="88"/>
      <c r="AP426" s="88"/>
      <c r="AQ426" s="88"/>
      <c r="AR426" s="88"/>
      <c r="AS426" s="88"/>
      <c r="AT426" s="88"/>
      <c r="AU426" s="88"/>
      <c r="AV426" s="88"/>
      <c r="AW426" s="88">
        <v>1</v>
      </c>
      <c r="AX426" s="88"/>
      <c r="AY426" s="88"/>
      <c r="AZ426" s="88"/>
      <c r="BA426" s="88">
        <v>1</v>
      </c>
      <c r="BB426" s="88"/>
      <c r="BC426" s="88"/>
      <c r="BD426" s="88"/>
      <c r="BE426" s="88"/>
      <c r="BF426" s="88"/>
      <c r="BG426" s="88"/>
      <c r="BH426" s="88"/>
      <c r="BI426" s="88">
        <v>1</v>
      </c>
      <c r="BJ426" s="88"/>
      <c r="BK426" s="88"/>
      <c r="BL426" s="88">
        <v>1</v>
      </c>
      <c r="BM426" s="91"/>
      <c r="BN426" s="88"/>
      <c r="BO426" s="88"/>
      <c r="BP426" s="88"/>
      <c r="BQ426" s="88"/>
      <c r="BR426" s="88"/>
    </row>
    <row r="427" spans="1:70" x14ac:dyDescent="0.25">
      <c r="F427" s="2" t="s">
        <v>5</v>
      </c>
      <c r="G427" s="2" t="s">
        <v>732</v>
      </c>
      <c r="H427" s="2" t="s">
        <v>723</v>
      </c>
      <c r="I427" s="68"/>
      <c r="J427" s="68"/>
      <c r="K427" s="68" t="s">
        <v>12</v>
      </c>
      <c r="L427" s="3">
        <v>2000</v>
      </c>
      <c r="M427" s="2">
        <v>20</v>
      </c>
      <c r="N427" s="2">
        <v>100</v>
      </c>
      <c r="O427" s="68">
        <v>4</v>
      </c>
      <c r="P427" s="84"/>
      <c r="Q427" s="84"/>
      <c r="R427" s="86"/>
      <c r="S427" s="86"/>
      <c r="T427" s="108"/>
      <c r="U427" s="108"/>
      <c r="V427" s="108"/>
      <c r="W427" s="108"/>
      <c r="X427" s="68"/>
      <c r="Y427" s="68"/>
      <c r="Z427" s="68"/>
      <c r="AA427" s="68"/>
      <c r="AB427" s="68"/>
      <c r="AC427" s="68"/>
      <c r="AD427" s="68"/>
      <c r="AE427" s="68"/>
      <c r="AF427" s="68"/>
      <c r="AG427" s="68"/>
      <c r="AH427" s="68"/>
      <c r="AI427" s="68"/>
      <c r="AJ427" s="68"/>
      <c r="AK427" s="68"/>
      <c r="AL427" s="68"/>
      <c r="AM427" s="68"/>
      <c r="AN427" s="68"/>
      <c r="AO427" s="68"/>
      <c r="AP427" s="68"/>
      <c r="AQ427" s="68"/>
      <c r="AR427" s="68"/>
      <c r="AS427" s="68"/>
      <c r="AT427" s="68"/>
      <c r="AU427" s="68"/>
      <c r="AV427" s="68"/>
      <c r="AW427" s="68"/>
      <c r="AX427" s="68"/>
      <c r="AY427" s="68"/>
      <c r="AZ427" s="68"/>
      <c r="BA427" s="68"/>
      <c r="BB427" s="68"/>
      <c r="BC427" s="68"/>
      <c r="BD427" s="68"/>
      <c r="BE427" s="68"/>
      <c r="BF427" s="68"/>
      <c r="BG427" s="68"/>
      <c r="BH427" s="68"/>
      <c r="BI427" s="68"/>
      <c r="BJ427" s="68"/>
      <c r="BK427" s="68"/>
      <c r="BL427" s="68"/>
      <c r="BM427" s="84"/>
      <c r="BN427" s="68"/>
      <c r="BO427" s="68"/>
      <c r="BP427" s="68"/>
      <c r="BQ427" s="68"/>
      <c r="BR427" s="68"/>
    </row>
    <row r="428" spans="1:70" x14ac:dyDescent="0.25">
      <c r="F428" s="2" t="s">
        <v>5</v>
      </c>
      <c r="G428" s="2" t="s">
        <v>732</v>
      </c>
      <c r="H428" s="2" t="s">
        <v>724</v>
      </c>
      <c r="I428" s="68"/>
      <c r="J428" s="68"/>
      <c r="K428" s="68" t="s">
        <v>7</v>
      </c>
      <c r="L428" s="3">
        <v>5000</v>
      </c>
      <c r="M428" s="2">
        <v>50</v>
      </c>
      <c r="N428" s="2">
        <v>250</v>
      </c>
      <c r="O428" s="68">
        <v>5</v>
      </c>
      <c r="P428" s="84"/>
      <c r="Q428" s="84"/>
      <c r="R428" s="86"/>
      <c r="S428" s="86"/>
      <c r="T428" s="108"/>
      <c r="U428" s="108"/>
      <c r="V428" s="108"/>
      <c r="W428" s="108"/>
      <c r="X428" s="68"/>
      <c r="Y428" s="68"/>
      <c r="Z428" s="68"/>
      <c r="AA428" s="68"/>
      <c r="AB428" s="68"/>
      <c r="AC428" s="68"/>
      <c r="AD428" s="68"/>
      <c r="AE428" s="68"/>
      <c r="AF428" s="68"/>
      <c r="AG428" s="68"/>
      <c r="AH428" s="68"/>
      <c r="AI428" s="68"/>
      <c r="AJ428" s="68"/>
      <c r="AK428" s="68"/>
      <c r="AL428" s="68"/>
      <c r="AM428" s="68"/>
      <c r="AN428" s="68"/>
      <c r="AO428" s="68"/>
      <c r="AP428" s="68"/>
      <c r="AQ428" s="68"/>
      <c r="AR428" s="68"/>
      <c r="AS428" s="68"/>
      <c r="AT428" s="68"/>
      <c r="AU428" s="68"/>
      <c r="AV428" s="68"/>
      <c r="AW428" s="68"/>
      <c r="AX428" s="68"/>
      <c r="AY428" s="68"/>
      <c r="AZ428" s="68"/>
      <c r="BA428" s="68"/>
      <c r="BB428" s="68"/>
      <c r="BC428" s="68"/>
      <c r="BD428" s="68"/>
      <c r="BE428" s="68"/>
      <c r="BF428" s="68"/>
      <c r="BG428" s="68"/>
      <c r="BH428" s="68"/>
      <c r="BI428" s="68"/>
      <c r="BJ428" s="68"/>
      <c r="BK428" s="68"/>
      <c r="BL428" s="68"/>
      <c r="BM428" s="84"/>
      <c r="BN428" s="68"/>
      <c r="BO428" s="68"/>
      <c r="BP428" s="68"/>
      <c r="BQ428" s="68"/>
      <c r="BR428" s="68"/>
    </row>
    <row r="429" spans="1:70" x14ac:dyDescent="0.25">
      <c r="F429" s="2" t="s">
        <v>5</v>
      </c>
      <c r="G429" s="2" t="s">
        <v>732</v>
      </c>
      <c r="H429" s="2" t="s">
        <v>725</v>
      </c>
      <c r="I429" s="68"/>
      <c r="J429" s="68"/>
      <c r="K429" s="68" t="s">
        <v>10</v>
      </c>
      <c r="L429" s="3">
        <v>25000</v>
      </c>
      <c r="M429" s="3">
        <v>250</v>
      </c>
      <c r="N429" s="3">
        <v>1250</v>
      </c>
      <c r="O429" s="68">
        <v>7</v>
      </c>
      <c r="P429" s="84"/>
      <c r="Q429" s="84"/>
      <c r="R429" s="86"/>
      <c r="S429" s="86"/>
      <c r="T429" s="108"/>
      <c r="U429" s="108"/>
      <c r="V429" s="108"/>
      <c r="W429" s="108"/>
      <c r="X429" s="68"/>
      <c r="Y429" s="68"/>
      <c r="Z429" s="68"/>
      <c r="AA429" s="68"/>
      <c r="AB429" s="68"/>
      <c r="AC429" s="68"/>
      <c r="AD429" s="68"/>
      <c r="AE429" s="68"/>
      <c r="AF429" s="68"/>
      <c r="AG429" s="68"/>
      <c r="AH429" s="68"/>
      <c r="AI429" s="68"/>
      <c r="AJ429" s="68"/>
      <c r="AK429" s="68"/>
      <c r="AL429" s="68"/>
      <c r="AM429" s="68"/>
      <c r="AN429" s="68"/>
      <c r="AO429" s="68"/>
      <c r="AP429" s="68"/>
      <c r="AQ429" s="68"/>
      <c r="AR429" s="68"/>
      <c r="AS429" s="68"/>
      <c r="AT429" s="68"/>
      <c r="AU429" s="68"/>
      <c r="AV429" s="68"/>
      <c r="AW429" s="68"/>
      <c r="AX429" s="68"/>
      <c r="AY429" s="68"/>
      <c r="AZ429" s="68"/>
      <c r="BA429" s="68"/>
      <c r="BB429" s="68"/>
      <c r="BC429" s="68"/>
      <c r="BD429" s="68"/>
      <c r="BE429" s="68"/>
      <c r="BF429" s="68"/>
      <c r="BG429" s="68"/>
      <c r="BH429" s="68"/>
      <c r="BI429" s="68"/>
      <c r="BJ429" s="68"/>
      <c r="BK429" s="68"/>
      <c r="BL429" s="68"/>
      <c r="BM429" s="84"/>
      <c r="BN429" s="68"/>
      <c r="BO429" s="68"/>
      <c r="BP429" s="68"/>
      <c r="BQ429" s="68"/>
      <c r="BR429" s="68"/>
    </row>
    <row r="430" spans="1:70" x14ac:dyDescent="0.25">
      <c r="F430" s="2" t="s">
        <v>5</v>
      </c>
      <c r="G430" s="2" t="s">
        <v>732</v>
      </c>
      <c r="H430" s="2" t="s">
        <v>726</v>
      </c>
      <c r="I430" s="68"/>
      <c r="J430" s="68"/>
      <c r="K430" s="68" t="s">
        <v>7</v>
      </c>
      <c r="L430" s="3">
        <v>5000</v>
      </c>
      <c r="M430" s="2">
        <v>50</v>
      </c>
      <c r="N430" s="2">
        <v>250</v>
      </c>
      <c r="O430" s="68">
        <v>5</v>
      </c>
      <c r="P430" s="84"/>
      <c r="Q430" s="84"/>
      <c r="R430" s="86"/>
      <c r="S430" s="86"/>
      <c r="T430" s="108"/>
      <c r="U430" s="108"/>
      <c r="V430" s="108"/>
      <c r="W430" s="108"/>
      <c r="X430" s="68"/>
      <c r="Y430" s="68"/>
      <c r="Z430" s="68"/>
      <c r="AA430" s="68"/>
      <c r="AB430" s="68"/>
      <c r="AC430" s="68"/>
      <c r="AD430" s="68"/>
      <c r="AE430" s="68"/>
      <c r="AF430" s="68"/>
      <c r="AG430" s="68"/>
      <c r="AH430" s="68"/>
      <c r="AI430" s="68"/>
      <c r="AJ430" s="68"/>
      <c r="AK430" s="68"/>
      <c r="AL430" s="68"/>
      <c r="AM430" s="68"/>
      <c r="AN430" s="68"/>
      <c r="AO430" s="68"/>
      <c r="AP430" s="68"/>
      <c r="AQ430" s="68"/>
      <c r="AR430" s="68"/>
      <c r="AS430" s="68"/>
      <c r="AT430" s="68"/>
      <c r="AU430" s="68"/>
      <c r="AV430" s="68"/>
      <c r="AW430" s="68"/>
      <c r="AX430" s="68"/>
      <c r="AY430" s="68"/>
      <c r="AZ430" s="68"/>
      <c r="BA430" s="68"/>
      <c r="BB430" s="68"/>
      <c r="BC430" s="68"/>
      <c r="BD430" s="68"/>
      <c r="BE430" s="68"/>
      <c r="BF430" s="68"/>
      <c r="BG430" s="68"/>
      <c r="BH430" s="68"/>
      <c r="BI430" s="68"/>
      <c r="BJ430" s="68"/>
      <c r="BK430" s="68"/>
      <c r="BL430" s="68"/>
      <c r="BM430" s="84"/>
      <c r="BN430" s="68"/>
      <c r="BO430" s="68"/>
      <c r="BP430" s="68"/>
      <c r="BQ430" s="68"/>
      <c r="BR430" s="68"/>
    </row>
    <row r="431" spans="1:70" x14ac:dyDescent="0.25">
      <c r="F431" s="2" t="s">
        <v>5</v>
      </c>
      <c r="G431" s="2" t="s">
        <v>732</v>
      </c>
      <c r="H431" s="2" t="s">
        <v>727</v>
      </c>
      <c r="I431" s="68"/>
      <c r="J431" s="68"/>
      <c r="K431" s="68" t="s">
        <v>7</v>
      </c>
      <c r="L431" s="3">
        <v>5000</v>
      </c>
      <c r="M431" s="2">
        <v>50</v>
      </c>
      <c r="N431" s="2">
        <v>250</v>
      </c>
      <c r="O431" s="68">
        <v>5</v>
      </c>
      <c r="P431" s="84"/>
      <c r="Q431" s="84"/>
      <c r="R431" s="86"/>
      <c r="S431" s="86"/>
      <c r="T431" s="108"/>
      <c r="U431" s="108"/>
      <c r="V431" s="108"/>
      <c r="W431" s="108"/>
      <c r="X431" s="68"/>
      <c r="Y431" s="68"/>
      <c r="Z431" s="68"/>
      <c r="AA431" s="68"/>
      <c r="AB431" s="68"/>
      <c r="AC431" s="68"/>
      <c r="AD431" s="68"/>
      <c r="AE431" s="68"/>
      <c r="AF431" s="68"/>
      <c r="AG431" s="68"/>
      <c r="AH431" s="68"/>
      <c r="AI431" s="68"/>
      <c r="AJ431" s="68"/>
      <c r="AK431" s="68"/>
      <c r="AL431" s="68"/>
      <c r="AM431" s="68"/>
      <c r="AN431" s="68"/>
      <c r="AO431" s="68"/>
      <c r="AP431" s="68"/>
      <c r="AQ431" s="68"/>
      <c r="AR431" s="68"/>
      <c r="AS431" s="68"/>
      <c r="AT431" s="68"/>
      <c r="AU431" s="68"/>
      <c r="AV431" s="68"/>
      <c r="AW431" s="68"/>
      <c r="AX431" s="68"/>
      <c r="AY431" s="68"/>
      <c r="AZ431" s="68"/>
      <c r="BA431" s="68"/>
      <c r="BB431" s="68"/>
      <c r="BC431" s="68"/>
      <c r="BD431" s="68"/>
      <c r="BE431" s="68"/>
      <c r="BF431" s="68"/>
      <c r="BG431" s="68"/>
      <c r="BH431" s="68"/>
      <c r="BI431" s="68"/>
      <c r="BJ431" s="68"/>
      <c r="BK431" s="68"/>
      <c r="BL431" s="68"/>
      <c r="BM431" s="84"/>
      <c r="BN431" s="68"/>
      <c r="BO431" s="68"/>
      <c r="BP431" s="68"/>
      <c r="BQ431" s="68"/>
      <c r="BR431" s="68"/>
    </row>
    <row r="432" spans="1:70" x14ac:dyDescent="0.25">
      <c r="F432" s="2" t="s">
        <v>5</v>
      </c>
      <c r="G432" s="2" t="s">
        <v>732</v>
      </c>
      <c r="H432" s="2" t="s">
        <v>371</v>
      </c>
      <c r="I432" s="68"/>
      <c r="J432" s="68"/>
      <c r="K432" s="68" t="s">
        <v>7</v>
      </c>
      <c r="L432" s="3">
        <v>5000</v>
      </c>
      <c r="M432" s="2">
        <v>50</v>
      </c>
      <c r="N432" s="2">
        <v>250</v>
      </c>
      <c r="O432" s="68">
        <v>5</v>
      </c>
      <c r="P432" s="84"/>
      <c r="Q432" s="84"/>
      <c r="R432" s="86"/>
      <c r="S432" s="86"/>
      <c r="T432" s="108"/>
      <c r="U432" s="108"/>
      <c r="V432" s="108"/>
      <c r="W432" s="108"/>
      <c r="X432" s="68"/>
      <c r="Y432" s="68"/>
      <c r="Z432" s="68"/>
      <c r="AA432" s="68"/>
      <c r="AB432" s="68"/>
      <c r="AC432" s="68"/>
      <c r="AD432" s="68"/>
      <c r="AE432" s="68"/>
      <c r="AF432" s="68"/>
      <c r="AG432" s="68"/>
      <c r="AH432" s="68"/>
      <c r="AI432" s="68"/>
      <c r="AJ432" s="68"/>
      <c r="AK432" s="68"/>
      <c r="AL432" s="68"/>
      <c r="AM432" s="68"/>
      <c r="AN432" s="68"/>
      <c r="AO432" s="68"/>
      <c r="AP432" s="68"/>
      <c r="AQ432" s="68"/>
      <c r="AR432" s="68"/>
      <c r="AS432" s="68"/>
      <c r="AT432" s="68"/>
      <c r="AU432" s="68"/>
      <c r="AV432" s="68"/>
      <c r="AW432" s="68"/>
      <c r="AX432" s="68"/>
      <c r="AY432" s="68"/>
      <c r="AZ432" s="68"/>
      <c r="BA432" s="68"/>
      <c r="BB432" s="68"/>
      <c r="BC432" s="68"/>
      <c r="BD432" s="68"/>
      <c r="BE432" s="68"/>
      <c r="BF432" s="68"/>
      <c r="BG432" s="68"/>
      <c r="BH432" s="68"/>
      <c r="BI432" s="68"/>
      <c r="BJ432" s="68"/>
      <c r="BK432" s="68"/>
      <c r="BL432" s="68"/>
      <c r="BM432" s="84"/>
      <c r="BN432" s="68"/>
      <c r="BO432" s="68"/>
      <c r="BP432" s="68"/>
      <c r="BQ432" s="68"/>
      <c r="BR432" s="68"/>
    </row>
    <row r="433" spans="6:70" x14ac:dyDescent="0.25">
      <c r="F433" s="2" t="s">
        <v>5</v>
      </c>
      <c r="G433" s="2" t="s">
        <v>732</v>
      </c>
      <c r="H433" s="2" t="s">
        <v>728</v>
      </c>
      <c r="I433" s="68"/>
      <c r="J433" s="68"/>
      <c r="K433" s="68" t="s">
        <v>12</v>
      </c>
      <c r="L433" s="3">
        <v>2000</v>
      </c>
      <c r="M433" s="2">
        <v>20</v>
      </c>
      <c r="N433" s="2">
        <v>100</v>
      </c>
      <c r="O433" s="68">
        <v>4</v>
      </c>
      <c r="P433" s="84"/>
      <c r="Q433" s="84"/>
      <c r="R433" s="86"/>
      <c r="S433" s="86"/>
      <c r="T433" s="108"/>
      <c r="U433" s="108"/>
      <c r="V433" s="108"/>
      <c r="W433" s="108"/>
      <c r="X433" s="68"/>
      <c r="Y433" s="68"/>
      <c r="Z433" s="68"/>
      <c r="AA433" s="68"/>
      <c r="AB433" s="68"/>
      <c r="AC433" s="68"/>
      <c r="AD433" s="68"/>
      <c r="AE433" s="68"/>
      <c r="AF433" s="68"/>
      <c r="AG433" s="68"/>
      <c r="AH433" s="68"/>
      <c r="AI433" s="68"/>
      <c r="AJ433" s="68"/>
      <c r="AK433" s="68"/>
      <c r="AL433" s="68"/>
      <c r="AM433" s="68"/>
      <c r="AN433" s="68"/>
      <c r="AO433" s="68"/>
      <c r="AP433" s="68"/>
      <c r="AQ433" s="68"/>
      <c r="AR433" s="68"/>
      <c r="AS433" s="68"/>
      <c r="AT433" s="68"/>
      <c r="AU433" s="68"/>
      <c r="AV433" s="68"/>
      <c r="AW433" s="68"/>
      <c r="AX433" s="68"/>
      <c r="AY433" s="68"/>
      <c r="AZ433" s="68"/>
      <c r="BA433" s="68"/>
      <c r="BB433" s="68"/>
      <c r="BC433" s="68"/>
      <c r="BD433" s="68"/>
      <c r="BE433" s="68"/>
      <c r="BF433" s="68"/>
      <c r="BG433" s="68"/>
      <c r="BH433" s="68"/>
      <c r="BI433" s="68"/>
      <c r="BJ433" s="68"/>
      <c r="BK433" s="68"/>
      <c r="BL433" s="68"/>
      <c r="BM433" s="84"/>
      <c r="BN433" s="68"/>
      <c r="BO433" s="68"/>
      <c r="BP433" s="68"/>
      <c r="BQ433" s="68"/>
      <c r="BR433" s="68"/>
    </row>
    <row r="434" spans="6:70" x14ac:dyDescent="0.25">
      <c r="F434" s="2" t="s">
        <v>5</v>
      </c>
      <c r="G434" s="2" t="s">
        <v>732</v>
      </c>
      <c r="H434" s="2" t="s">
        <v>729</v>
      </c>
      <c r="I434" s="68"/>
      <c r="J434" s="68"/>
      <c r="K434" s="68" t="s">
        <v>12</v>
      </c>
      <c r="L434" s="3">
        <v>2000</v>
      </c>
      <c r="M434" s="2">
        <v>20</v>
      </c>
      <c r="N434" s="2">
        <v>100</v>
      </c>
      <c r="O434" s="68">
        <v>4</v>
      </c>
      <c r="P434" s="84"/>
      <c r="Q434" s="84"/>
      <c r="R434" s="86"/>
      <c r="S434" s="86"/>
      <c r="T434" s="108"/>
      <c r="U434" s="108"/>
      <c r="V434" s="108"/>
      <c r="W434" s="108"/>
      <c r="X434" s="68"/>
      <c r="Y434" s="68"/>
      <c r="Z434" s="68"/>
      <c r="AA434" s="68"/>
      <c r="AB434" s="68"/>
      <c r="AC434" s="68"/>
      <c r="AD434" s="68"/>
      <c r="AE434" s="68"/>
      <c r="AF434" s="68"/>
      <c r="AG434" s="68"/>
      <c r="AH434" s="68"/>
      <c r="AI434" s="68"/>
      <c r="AJ434" s="68"/>
      <c r="AK434" s="68"/>
      <c r="AL434" s="68"/>
      <c r="AM434" s="68"/>
      <c r="AN434" s="68"/>
      <c r="AO434" s="68"/>
      <c r="AP434" s="68"/>
      <c r="AQ434" s="68"/>
      <c r="AR434" s="68"/>
      <c r="AS434" s="68"/>
      <c r="AT434" s="68"/>
      <c r="AU434" s="68"/>
      <c r="AV434" s="68"/>
      <c r="AW434" s="68"/>
      <c r="AX434" s="68"/>
      <c r="AY434" s="68"/>
      <c r="AZ434" s="68"/>
      <c r="BA434" s="68"/>
      <c r="BB434" s="68"/>
      <c r="BC434" s="68"/>
      <c r="BD434" s="68"/>
      <c r="BE434" s="68"/>
      <c r="BF434" s="68"/>
      <c r="BG434" s="68"/>
      <c r="BH434" s="68"/>
      <c r="BI434" s="68"/>
      <c r="BJ434" s="68"/>
      <c r="BK434" s="68"/>
      <c r="BL434" s="68"/>
      <c r="BM434" s="84"/>
      <c r="BN434" s="68"/>
      <c r="BO434" s="68"/>
      <c r="BP434" s="68"/>
      <c r="BQ434" s="68"/>
      <c r="BR434" s="68"/>
    </row>
    <row r="435" spans="6:70" x14ac:dyDescent="0.25">
      <c r="O435" s="67"/>
      <c r="P435" s="67"/>
      <c r="Q435" s="67"/>
      <c r="R435" s="67"/>
      <c r="S435" s="67"/>
      <c r="T435" s="106"/>
      <c r="U435" s="106"/>
      <c r="V435" s="106"/>
      <c r="W435" s="106"/>
      <c r="X435" s="67"/>
      <c r="Y435" s="67"/>
      <c r="Z435" s="67"/>
      <c r="AA435" s="67"/>
      <c r="AB435" s="67"/>
      <c r="AC435" s="67"/>
      <c r="AD435" s="67"/>
      <c r="AE435" s="67"/>
      <c r="AF435" s="67"/>
      <c r="AG435" s="67"/>
      <c r="AH435" s="67"/>
      <c r="AI435" s="67"/>
      <c r="AJ435" s="67"/>
      <c r="AK435" s="67"/>
      <c r="AL435" s="67"/>
      <c r="AM435" s="67"/>
      <c r="AN435" s="67"/>
      <c r="AO435" s="67"/>
      <c r="AP435" s="67"/>
      <c r="AQ435" s="67"/>
      <c r="AR435" s="67"/>
      <c r="AS435" s="67"/>
      <c r="AT435" s="67"/>
      <c r="AU435" s="67"/>
      <c r="AV435" s="67"/>
      <c r="AW435" s="67"/>
      <c r="AX435" s="67"/>
      <c r="AY435" s="67"/>
      <c r="AZ435" s="67"/>
      <c r="BA435" s="67"/>
      <c r="BB435" s="67"/>
      <c r="BC435" s="67"/>
      <c r="BD435" s="67"/>
      <c r="BE435" s="67"/>
      <c r="BF435" s="67"/>
      <c r="BG435" s="67"/>
      <c r="BH435" s="67"/>
      <c r="BI435" s="67"/>
      <c r="BJ435" s="67"/>
      <c r="BK435" s="67"/>
      <c r="BL435" s="67"/>
      <c r="BM435" s="67"/>
    </row>
    <row r="436" spans="6:70" x14ac:dyDescent="0.25">
      <c r="H436" s="113" t="s">
        <v>586</v>
      </c>
      <c r="I436" s="130"/>
      <c r="J436" s="130"/>
      <c r="K436" s="98"/>
      <c r="L436" s="114">
        <f>SUM(L300:L357)</f>
        <v>346000</v>
      </c>
      <c r="M436" s="114">
        <f>SUM(M300:M357)</f>
        <v>3460</v>
      </c>
      <c r="N436" s="114">
        <f>SUM(N300:N357)</f>
        <v>17300</v>
      </c>
      <c r="O436" s="67"/>
      <c r="P436" s="67"/>
      <c r="Q436" s="67"/>
      <c r="R436" s="67"/>
      <c r="S436" s="67"/>
      <c r="T436" s="106"/>
      <c r="U436" s="106"/>
      <c r="V436" s="106"/>
      <c r="W436" s="106"/>
      <c r="X436" s="67"/>
      <c r="Y436" s="67"/>
      <c r="Z436" s="67"/>
      <c r="AA436" s="67"/>
      <c r="AB436" s="67"/>
      <c r="AC436" s="67"/>
      <c r="AD436" s="67"/>
      <c r="AE436" s="67"/>
      <c r="AF436" s="67"/>
      <c r="AG436" s="67"/>
      <c r="AH436" s="67"/>
      <c r="AI436" s="67"/>
      <c r="AJ436" s="67"/>
      <c r="AK436" s="67"/>
      <c r="AL436" s="67"/>
      <c r="AM436" s="67"/>
      <c r="AN436" s="67"/>
      <c r="AO436" s="67"/>
      <c r="AP436" s="67"/>
      <c r="AQ436" s="67"/>
      <c r="AR436" s="67"/>
      <c r="AS436" s="67"/>
      <c r="AT436" s="67"/>
      <c r="AU436" s="67"/>
      <c r="AV436" s="67"/>
      <c r="AW436" s="67"/>
      <c r="AX436" s="67"/>
      <c r="AY436" s="67"/>
      <c r="AZ436" s="67"/>
      <c r="BA436" s="67"/>
      <c r="BB436" s="67"/>
      <c r="BC436" s="67"/>
      <c r="BD436" s="67"/>
      <c r="BE436" s="67"/>
      <c r="BF436" s="67"/>
      <c r="BG436" s="67"/>
      <c r="BH436" s="67"/>
      <c r="BI436" s="67"/>
      <c r="BJ436" s="67"/>
      <c r="BK436" s="67"/>
      <c r="BL436" s="67"/>
      <c r="BM436" s="67"/>
    </row>
    <row r="437" spans="6:70" x14ac:dyDescent="0.25">
      <c r="O437" s="67"/>
      <c r="P437" s="67"/>
      <c r="Q437" s="67"/>
      <c r="R437" s="67"/>
      <c r="S437" s="67"/>
      <c r="T437" s="106"/>
      <c r="U437" s="106"/>
      <c r="V437" s="106"/>
      <c r="W437" s="106"/>
      <c r="X437" s="67"/>
      <c r="Y437" s="67"/>
      <c r="Z437" s="67"/>
      <c r="AA437" s="67"/>
      <c r="AB437" s="67"/>
      <c r="AC437" s="67"/>
      <c r="AD437" s="67"/>
      <c r="AE437" s="67"/>
      <c r="AF437" s="67"/>
      <c r="AG437" s="67"/>
      <c r="AH437" s="67"/>
      <c r="AI437" s="67"/>
      <c r="AJ437" s="67"/>
      <c r="AK437" s="67"/>
      <c r="AL437" s="67"/>
      <c r="AM437" s="67"/>
      <c r="AN437" s="67"/>
      <c r="AO437" s="67"/>
      <c r="AP437" s="67"/>
      <c r="AQ437" s="67"/>
      <c r="AR437" s="67"/>
      <c r="AS437" s="67"/>
      <c r="AT437" s="67"/>
      <c r="AU437" s="67"/>
      <c r="AV437" s="67"/>
      <c r="AW437" s="67"/>
      <c r="AX437" s="67"/>
      <c r="AY437" s="67"/>
      <c r="AZ437" s="67"/>
      <c r="BA437" s="67"/>
      <c r="BB437" s="67"/>
      <c r="BC437" s="67"/>
      <c r="BD437" s="67"/>
      <c r="BE437" s="67"/>
      <c r="BF437" s="67"/>
      <c r="BG437" s="67"/>
      <c r="BH437" s="67"/>
      <c r="BI437" s="67"/>
      <c r="BJ437" s="67"/>
      <c r="BK437" s="67"/>
      <c r="BL437" s="67"/>
      <c r="BM437" s="67"/>
    </row>
    <row r="438" spans="6:70" x14ac:dyDescent="0.25">
      <c r="O438" s="67"/>
      <c r="P438" s="67"/>
      <c r="Q438" s="67"/>
      <c r="R438" s="67"/>
      <c r="S438" s="67"/>
      <c r="T438" s="106"/>
      <c r="U438" s="106"/>
      <c r="V438" s="106"/>
      <c r="W438" s="106"/>
      <c r="X438" s="67"/>
      <c r="Y438" s="67"/>
      <c r="Z438" s="67"/>
      <c r="AA438" s="67"/>
      <c r="AB438" s="67"/>
      <c r="AC438" s="67"/>
      <c r="AD438" s="67"/>
      <c r="AE438" s="67"/>
      <c r="AF438" s="67"/>
      <c r="AG438" s="67"/>
      <c r="AH438" s="67"/>
      <c r="AI438" s="67"/>
      <c r="AJ438" s="67"/>
      <c r="AK438" s="67"/>
      <c r="AL438" s="67"/>
      <c r="AM438" s="67"/>
      <c r="AN438" s="67"/>
      <c r="AO438" s="67"/>
      <c r="AP438" s="67"/>
      <c r="AQ438" s="67"/>
      <c r="AR438" s="67"/>
      <c r="AS438" s="67"/>
      <c r="AT438" s="67"/>
      <c r="AU438" s="67"/>
      <c r="AV438" s="67"/>
      <c r="AW438" s="67"/>
      <c r="AX438" s="67"/>
      <c r="AY438" s="67"/>
      <c r="AZ438" s="67"/>
      <c r="BA438" s="67"/>
      <c r="BB438" s="67"/>
      <c r="BC438" s="67"/>
      <c r="BD438" s="67"/>
      <c r="BE438" s="67"/>
      <c r="BF438" s="67"/>
      <c r="BG438" s="67"/>
      <c r="BH438" s="67"/>
      <c r="BI438" s="67"/>
      <c r="BJ438" s="67"/>
      <c r="BK438" s="67"/>
      <c r="BL438" s="67"/>
      <c r="BM438" s="67"/>
    </row>
    <row r="439" spans="6:70" x14ac:dyDescent="0.25">
      <c r="F439" t="s">
        <v>377</v>
      </c>
      <c r="G439" s="7">
        <f>SUM(L6:L357)</f>
        <v>47906000</v>
      </c>
      <c r="O439" s="67"/>
      <c r="P439" s="67"/>
      <c r="Q439" s="67"/>
      <c r="R439" s="67"/>
      <c r="S439" s="67"/>
      <c r="T439" s="106"/>
      <c r="U439" s="106"/>
      <c r="V439" s="106"/>
      <c r="W439" s="106"/>
      <c r="X439" s="67"/>
      <c r="Y439" s="67"/>
      <c r="Z439" s="67"/>
      <c r="AA439" s="67"/>
      <c r="AB439" s="67"/>
      <c r="AC439" s="67"/>
      <c r="AD439" s="67"/>
      <c r="AE439" s="67"/>
      <c r="AF439" s="67"/>
      <c r="AG439" s="67"/>
      <c r="AH439" s="67"/>
      <c r="AI439" s="67"/>
      <c r="AJ439" s="67"/>
      <c r="AK439" s="67"/>
      <c r="AL439" s="67"/>
      <c r="AM439" s="67"/>
      <c r="AN439" s="67"/>
      <c r="AO439" s="67"/>
      <c r="AP439" s="67"/>
      <c r="AQ439" s="67"/>
      <c r="AR439" s="67"/>
      <c r="AS439" s="67"/>
      <c r="AT439" s="67"/>
      <c r="AU439" s="67"/>
      <c r="AV439" s="67"/>
      <c r="AW439" s="67"/>
      <c r="AX439" s="67"/>
      <c r="AY439" s="67"/>
      <c r="AZ439" s="67"/>
      <c r="BA439" s="67"/>
      <c r="BB439" s="67"/>
      <c r="BC439" s="67"/>
      <c r="BD439" s="67"/>
      <c r="BE439" s="67"/>
      <c r="BF439" s="67"/>
      <c r="BG439" s="67"/>
      <c r="BH439" s="67"/>
      <c r="BI439" s="67"/>
      <c r="BJ439" s="67"/>
      <c r="BK439" s="67"/>
      <c r="BL439" s="67"/>
      <c r="BM439" s="67"/>
    </row>
    <row r="440" spans="6:70" x14ac:dyDescent="0.25">
      <c r="F440" t="s">
        <v>378</v>
      </c>
      <c r="G440">
        <f>SUM(O6:O357)</f>
        <v>1757</v>
      </c>
      <c r="P440" s="67"/>
      <c r="Q440" s="67"/>
      <c r="R440" s="67"/>
      <c r="S440" s="67"/>
      <c r="T440" s="106"/>
      <c r="U440" s="106"/>
      <c r="V440" s="106"/>
      <c r="W440" s="106"/>
      <c r="X440" s="67"/>
      <c r="Y440" s="67"/>
      <c r="Z440" s="67"/>
      <c r="AA440" s="67"/>
      <c r="AB440" s="67"/>
      <c r="AC440" s="67"/>
      <c r="AD440" s="67"/>
      <c r="AE440" s="67"/>
      <c r="AF440" s="67"/>
      <c r="AG440" s="67"/>
      <c r="AH440" s="67"/>
      <c r="AI440" s="67"/>
      <c r="AJ440" s="67"/>
      <c r="AK440" s="67"/>
      <c r="AL440" s="67"/>
      <c r="AM440" s="67"/>
      <c r="AN440" s="67"/>
      <c r="AO440" s="67"/>
      <c r="AP440" s="67"/>
      <c r="AQ440" s="67"/>
      <c r="AR440" s="67"/>
      <c r="AS440" s="67"/>
      <c r="AT440" s="67"/>
      <c r="AU440" s="67"/>
      <c r="AV440" s="67"/>
      <c r="AW440" s="67"/>
      <c r="AX440" s="67"/>
      <c r="AY440" s="67"/>
      <c r="AZ440" s="67"/>
      <c r="BA440" s="67"/>
      <c r="BB440" s="67"/>
      <c r="BC440" s="67"/>
      <c r="BD440" s="67"/>
      <c r="BE440" s="67"/>
      <c r="BF440" s="67"/>
      <c r="BG440" s="67"/>
      <c r="BH440" s="67"/>
      <c r="BI440" s="67"/>
      <c r="BJ440" s="67"/>
      <c r="BK440" s="67"/>
      <c r="BL440" s="67"/>
      <c r="BM440" s="67"/>
    </row>
    <row r="441" spans="6:70" x14ac:dyDescent="0.25">
      <c r="F441" t="s">
        <v>379</v>
      </c>
      <c r="G441">
        <f>G440/200</f>
        <v>8.7850000000000001</v>
      </c>
      <c r="P441" s="67"/>
      <c r="Q441" s="67"/>
      <c r="R441" s="67"/>
      <c r="S441" s="67"/>
      <c r="T441" s="106"/>
      <c r="U441" s="106"/>
      <c r="V441" s="106"/>
      <c r="W441" s="106"/>
      <c r="X441" s="67"/>
      <c r="Y441" s="67"/>
      <c r="Z441" s="67"/>
      <c r="AA441" s="67"/>
      <c r="AB441" s="67"/>
      <c r="AC441" s="67"/>
      <c r="AD441" s="67"/>
      <c r="AE441" s="67"/>
      <c r="AF441" s="67"/>
      <c r="AG441" s="67"/>
      <c r="AH441" s="67"/>
      <c r="AI441" s="67"/>
      <c r="AJ441" s="67"/>
      <c r="AK441" s="67"/>
      <c r="AL441" s="67"/>
      <c r="AM441" s="67"/>
      <c r="AN441" s="67"/>
      <c r="AO441" s="67"/>
      <c r="AP441" s="67"/>
      <c r="AQ441" s="67"/>
      <c r="AR441" s="67"/>
      <c r="AS441" s="67"/>
      <c r="AT441" s="67"/>
      <c r="AU441" s="67"/>
      <c r="AV441" s="67"/>
      <c r="AW441" s="67"/>
      <c r="AX441" s="67"/>
      <c r="AY441" s="67"/>
      <c r="AZ441" s="67"/>
      <c r="BA441" s="67"/>
      <c r="BB441" s="67"/>
      <c r="BC441" s="67"/>
      <c r="BD441" s="67"/>
      <c r="BE441" s="67"/>
      <c r="BF441" s="67"/>
      <c r="BG441" s="67"/>
      <c r="BH441" s="67"/>
      <c r="BI441" s="67"/>
      <c r="BJ441" s="67"/>
      <c r="BK441" s="67"/>
      <c r="BL441" s="67"/>
      <c r="BM441" s="67"/>
    </row>
    <row r="442" spans="6:70" x14ac:dyDescent="0.25">
      <c r="P442" s="67"/>
      <c r="Q442" s="67"/>
      <c r="R442" s="67"/>
      <c r="S442" s="67"/>
      <c r="T442" s="106"/>
      <c r="U442" s="106"/>
      <c r="V442" s="106"/>
      <c r="W442" s="106"/>
      <c r="X442" s="67"/>
      <c r="Y442" s="67"/>
      <c r="Z442" s="67"/>
      <c r="AA442" s="67"/>
      <c r="AB442" s="67"/>
      <c r="AC442" s="67"/>
      <c r="AD442" s="67"/>
      <c r="AE442" s="67"/>
      <c r="AF442" s="67"/>
      <c r="AG442" s="67"/>
      <c r="AH442" s="67"/>
      <c r="AI442" s="67"/>
      <c r="AJ442" s="67"/>
      <c r="AK442" s="67"/>
      <c r="AL442" s="67"/>
      <c r="AM442" s="67"/>
      <c r="AN442" s="67"/>
      <c r="AO442" s="67"/>
      <c r="AP442" s="67"/>
      <c r="AQ442" s="67"/>
      <c r="AR442" s="67"/>
      <c r="AS442" s="67"/>
      <c r="AT442" s="67"/>
      <c r="AU442" s="67"/>
      <c r="AV442" s="67"/>
      <c r="AW442" s="67"/>
      <c r="AX442" s="67"/>
      <c r="AY442" s="67"/>
      <c r="AZ442" s="67"/>
      <c r="BA442" s="67"/>
      <c r="BB442" s="67"/>
      <c r="BC442" s="67"/>
      <c r="BD442" s="67"/>
      <c r="BE442" s="67"/>
      <c r="BF442" s="67"/>
      <c r="BG442" s="67"/>
      <c r="BH442" s="67"/>
      <c r="BI442" s="67"/>
      <c r="BJ442" s="67"/>
      <c r="BK442" s="67"/>
      <c r="BL442" s="67"/>
      <c r="BM442" s="67"/>
    </row>
    <row r="443" spans="6:70" x14ac:dyDescent="0.25">
      <c r="F443" s="95" t="s">
        <v>405</v>
      </c>
      <c r="G443" s="8" t="s">
        <v>456</v>
      </c>
      <c r="H443" s="96"/>
      <c r="I443" s="97"/>
      <c r="J443" s="97"/>
      <c r="K443" s="97"/>
      <c r="L443" s="105"/>
      <c r="M443" s="105"/>
      <c r="N443" s="105"/>
      <c r="O443" s="96"/>
      <c r="P443" s="97"/>
      <c r="Q443" s="97"/>
      <c r="R443" s="97"/>
      <c r="S443" s="97"/>
      <c r="T443" s="111"/>
      <c r="U443" s="111"/>
      <c r="V443" s="111"/>
      <c r="W443" s="111"/>
      <c r="X443" s="97"/>
      <c r="Y443" s="97"/>
      <c r="Z443" s="97"/>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97"/>
      <c r="BB443" s="97"/>
      <c r="BC443" s="97"/>
      <c r="BD443" s="97"/>
      <c r="BE443" s="97"/>
      <c r="BF443" s="97"/>
      <c r="BG443" s="97"/>
      <c r="BH443" s="97"/>
      <c r="BI443" s="97"/>
      <c r="BJ443" s="97"/>
      <c r="BK443" s="97"/>
      <c r="BL443" s="97"/>
      <c r="BM443" s="97"/>
    </row>
    <row r="444" spans="6:70" x14ac:dyDescent="0.25">
      <c r="F444" s="94" t="s">
        <v>72</v>
      </c>
      <c r="G444" s="67">
        <f t="shared" ref="G444:G454" si="14">SUM(T444:BM444)</f>
        <v>63</v>
      </c>
      <c r="L444" s="7">
        <f>SUM(L6:L25)</f>
        <v>134000</v>
      </c>
      <c r="M444" s="7">
        <f>SUM(M6:M25)</f>
        <v>1340</v>
      </c>
      <c r="N444" s="7">
        <f>SUM(N6:N25)</f>
        <v>6700</v>
      </c>
      <c r="O444" s="67">
        <f>SUM(O6:O25)</f>
        <v>90</v>
      </c>
      <c r="P444" s="67"/>
      <c r="Q444" s="67"/>
      <c r="R444" s="67"/>
      <c r="S444" s="67"/>
      <c r="T444" s="106">
        <f>SUM(T6:T25)</f>
        <v>2</v>
      </c>
      <c r="U444" s="106"/>
      <c r="V444" s="106">
        <f t="shared" ref="V444:BM444" si="15">SUM(V6:V25)</f>
        <v>1</v>
      </c>
      <c r="W444" s="106">
        <f t="shared" si="15"/>
        <v>1</v>
      </c>
      <c r="X444" s="67">
        <f t="shared" si="15"/>
        <v>3</v>
      </c>
      <c r="Y444" s="67">
        <f t="shared" si="15"/>
        <v>0</v>
      </c>
      <c r="Z444" s="67">
        <f t="shared" si="15"/>
        <v>0</v>
      </c>
      <c r="AA444" s="67">
        <f t="shared" si="15"/>
        <v>2</v>
      </c>
      <c r="AB444" s="67">
        <f t="shared" si="15"/>
        <v>4</v>
      </c>
      <c r="AC444" s="67">
        <f t="shared" si="15"/>
        <v>9</v>
      </c>
      <c r="AD444" s="67">
        <f t="shared" si="15"/>
        <v>1</v>
      </c>
      <c r="AE444" s="67">
        <f t="shared" si="15"/>
        <v>0</v>
      </c>
      <c r="AF444" s="67">
        <f t="shared" si="15"/>
        <v>2</v>
      </c>
      <c r="AG444" s="67">
        <f t="shared" si="15"/>
        <v>0</v>
      </c>
      <c r="AH444" s="67">
        <f t="shared" si="15"/>
        <v>3</v>
      </c>
      <c r="AI444" s="67">
        <f t="shared" si="15"/>
        <v>0</v>
      </c>
      <c r="AJ444" s="67">
        <f t="shared" si="15"/>
        <v>0</v>
      </c>
      <c r="AK444" s="67">
        <f t="shared" si="15"/>
        <v>0</v>
      </c>
      <c r="AL444" s="67">
        <f t="shared" si="15"/>
        <v>1</v>
      </c>
      <c r="AM444" s="67">
        <f t="shared" si="15"/>
        <v>0</v>
      </c>
      <c r="AN444" s="67">
        <f t="shared" si="15"/>
        <v>0</v>
      </c>
      <c r="AO444" s="67">
        <f t="shared" si="15"/>
        <v>0</v>
      </c>
      <c r="AP444" s="67">
        <f t="shared" si="15"/>
        <v>0</v>
      </c>
      <c r="AQ444" s="67">
        <f t="shared" si="15"/>
        <v>0</v>
      </c>
      <c r="AR444" s="67">
        <f t="shared" si="15"/>
        <v>0</v>
      </c>
      <c r="AS444" s="67">
        <f t="shared" si="15"/>
        <v>0</v>
      </c>
      <c r="AT444" s="67">
        <f t="shared" si="15"/>
        <v>0</v>
      </c>
      <c r="AU444" s="67">
        <f t="shared" si="15"/>
        <v>1</v>
      </c>
      <c r="AV444" s="67">
        <f t="shared" si="15"/>
        <v>2</v>
      </c>
      <c r="AW444" s="67">
        <f t="shared" si="15"/>
        <v>3</v>
      </c>
      <c r="AX444" s="67">
        <f t="shared" si="15"/>
        <v>2</v>
      </c>
      <c r="AY444" s="67">
        <f t="shared" si="15"/>
        <v>1</v>
      </c>
      <c r="AZ444" s="67">
        <f t="shared" si="15"/>
        <v>1</v>
      </c>
      <c r="BA444" s="67">
        <f t="shared" si="15"/>
        <v>0</v>
      </c>
      <c r="BB444" s="67">
        <f t="shared" si="15"/>
        <v>0</v>
      </c>
      <c r="BC444" s="67">
        <f t="shared" si="15"/>
        <v>3</v>
      </c>
      <c r="BD444" s="67">
        <f t="shared" si="15"/>
        <v>6</v>
      </c>
      <c r="BE444" s="67">
        <f t="shared" si="15"/>
        <v>0</v>
      </c>
      <c r="BF444" s="67">
        <f t="shared" si="15"/>
        <v>0</v>
      </c>
      <c r="BG444" s="67">
        <f t="shared" si="15"/>
        <v>7</v>
      </c>
      <c r="BH444" s="67">
        <f t="shared" si="15"/>
        <v>3</v>
      </c>
      <c r="BI444" s="67">
        <f t="shared" si="15"/>
        <v>1</v>
      </c>
      <c r="BJ444" s="67">
        <f t="shared" si="15"/>
        <v>2</v>
      </c>
      <c r="BK444" s="67">
        <f t="shared" si="15"/>
        <v>1</v>
      </c>
      <c r="BL444" s="67">
        <f t="shared" si="15"/>
        <v>1</v>
      </c>
      <c r="BM444" s="67">
        <f t="shared" si="15"/>
        <v>0</v>
      </c>
    </row>
    <row r="445" spans="6:70" x14ac:dyDescent="0.25">
      <c r="F445" s="94" t="s">
        <v>400</v>
      </c>
      <c r="G445" s="67">
        <f t="shared" si="14"/>
        <v>129</v>
      </c>
      <c r="L445" s="7">
        <f>SUM(L29:L67)</f>
        <v>508000</v>
      </c>
      <c r="M445" s="7">
        <f>SUM(M29:M67)</f>
        <v>5080</v>
      </c>
      <c r="N445" s="7">
        <f>SUM(N29:N67)</f>
        <v>25400</v>
      </c>
      <c r="O445" s="67">
        <f>SUM(O29:O67)</f>
        <v>220</v>
      </c>
      <c r="P445" s="67"/>
      <c r="Q445" s="67"/>
      <c r="R445" s="67"/>
      <c r="S445" s="67"/>
      <c r="T445" s="106">
        <f>SUM(T29:T67)</f>
        <v>10</v>
      </c>
      <c r="U445" s="106"/>
      <c r="V445" s="106">
        <f t="shared" ref="V445:BM445" si="16">SUM(V29:V67)</f>
        <v>4</v>
      </c>
      <c r="W445" s="106">
        <f t="shared" si="16"/>
        <v>5</v>
      </c>
      <c r="X445" s="67">
        <f t="shared" si="16"/>
        <v>4</v>
      </c>
      <c r="Y445" s="67">
        <f t="shared" si="16"/>
        <v>0</v>
      </c>
      <c r="Z445" s="67">
        <f t="shared" si="16"/>
        <v>7</v>
      </c>
      <c r="AA445" s="67">
        <f t="shared" si="16"/>
        <v>5</v>
      </c>
      <c r="AB445" s="67">
        <f t="shared" si="16"/>
        <v>4</v>
      </c>
      <c r="AC445" s="67">
        <f t="shared" si="16"/>
        <v>4</v>
      </c>
      <c r="AD445" s="67">
        <f t="shared" si="16"/>
        <v>5</v>
      </c>
      <c r="AE445" s="67">
        <f t="shared" si="16"/>
        <v>0</v>
      </c>
      <c r="AF445" s="67">
        <f t="shared" si="16"/>
        <v>12</v>
      </c>
      <c r="AG445" s="67">
        <f t="shared" si="16"/>
        <v>8</v>
      </c>
      <c r="AH445" s="67">
        <f t="shared" si="16"/>
        <v>12</v>
      </c>
      <c r="AI445" s="67">
        <f t="shared" si="16"/>
        <v>0</v>
      </c>
      <c r="AJ445" s="67">
        <f t="shared" si="16"/>
        <v>0</v>
      </c>
      <c r="AK445" s="67">
        <f t="shared" si="16"/>
        <v>4</v>
      </c>
      <c r="AL445" s="67">
        <f t="shared" si="16"/>
        <v>4</v>
      </c>
      <c r="AM445" s="67">
        <f t="shared" si="16"/>
        <v>1</v>
      </c>
      <c r="AN445" s="67">
        <f t="shared" si="16"/>
        <v>0</v>
      </c>
      <c r="AO445" s="67">
        <f t="shared" si="16"/>
        <v>0</v>
      </c>
      <c r="AP445" s="67">
        <f t="shared" si="16"/>
        <v>2</v>
      </c>
      <c r="AQ445" s="67">
        <f t="shared" si="16"/>
        <v>1</v>
      </c>
      <c r="AR445" s="67">
        <f t="shared" si="16"/>
        <v>0</v>
      </c>
      <c r="AS445" s="67">
        <f t="shared" si="16"/>
        <v>3</v>
      </c>
      <c r="AT445" s="67">
        <f t="shared" si="16"/>
        <v>0</v>
      </c>
      <c r="AU445" s="67">
        <f t="shared" si="16"/>
        <v>1</v>
      </c>
      <c r="AV445" s="67">
        <f t="shared" si="16"/>
        <v>7</v>
      </c>
      <c r="AW445" s="67">
        <f t="shared" si="16"/>
        <v>4</v>
      </c>
      <c r="AX445" s="67">
        <f t="shared" si="16"/>
        <v>2</v>
      </c>
      <c r="AY445" s="67">
        <f t="shared" si="16"/>
        <v>4</v>
      </c>
      <c r="AZ445" s="67">
        <f t="shared" si="16"/>
        <v>4</v>
      </c>
      <c r="BA445" s="67">
        <f t="shared" si="16"/>
        <v>0</v>
      </c>
      <c r="BB445" s="67">
        <f t="shared" si="16"/>
        <v>0</v>
      </c>
      <c r="BC445" s="67">
        <f t="shared" si="16"/>
        <v>0</v>
      </c>
      <c r="BD445" s="67">
        <f t="shared" si="16"/>
        <v>1</v>
      </c>
      <c r="BE445" s="67">
        <f t="shared" si="16"/>
        <v>1</v>
      </c>
      <c r="BF445" s="67">
        <f t="shared" si="16"/>
        <v>0</v>
      </c>
      <c r="BG445" s="67">
        <f t="shared" si="16"/>
        <v>0</v>
      </c>
      <c r="BH445" s="67">
        <f t="shared" si="16"/>
        <v>0</v>
      </c>
      <c r="BI445" s="67">
        <f t="shared" si="16"/>
        <v>3</v>
      </c>
      <c r="BJ445" s="67">
        <f t="shared" si="16"/>
        <v>2</v>
      </c>
      <c r="BK445" s="67">
        <f t="shared" si="16"/>
        <v>2</v>
      </c>
      <c r="BL445" s="67">
        <f t="shared" si="16"/>
        <v>1</v>
      </c>
      <c r="BM445" s="67">
        <f t="shared" si="16"/>
        <v>2</v>
      </c>
    </row>
    <row r="446" spans="6:70" x14ac:dyDescent="0.25">
      <c r="F446" s="94" t="s">
        <v>401</v>
      </c>
      <c r="G446" s="67">
        <f t="shared" si="14"/>
        <v>82</v>
      </c>
      <c r="L446" s="7">
        <f>SUM(L54:L76)</f>
        <v>303000</v>
      </c>
      <c r="M446" s="7">
        <f>SUM(M54:M76)</f>
        <v>3030</v>
      </c>
      <c r="N446" s="7">
        <f>SUM(N54:N76)</f>
        <v>15150</v>
      </c>
      <c r="O446" s="67">
        <f>SUM(O54:O76)</f>
        <v>133</v>
      </c>
      <c r="P446" s="67"/>
      <c r="Q446" s="67"/>
      <c r="R446" s="67"/>
      <c r="S446" s="67"/>
      <c r="T446" s="106">
        <f>SUM(T54:T76)</f>
        <v>5</v>
      </c>
      <c r="U446" s="106"/>
      <c r="V446" s="106">
        <f t="shared" ref="V446:BM446" si="17">SUM(V54:V76)</f>
        <v>2</v>
      </c>
      <c r="W446" s="106">
        <f t="shared" si="17"/>
        <v>5</v>
      </c>
      <c r="X446" s="67">
        <f t="shared" si="17"/>
        <v>2</v>
      </c>
      <c r="Y446" s="67">
        <f t="shared" si="17"/>
        <v>3</v>
      </c>
      <c r="Z446" s="67">
        <f t="shared" si="17"/>
        <v>4</v>
      </c>
      <c r="AA446" s="67">
        <f t="shared" si="17"/>
        <v>1</v>
      </c>
      <c r="AB446" s="67">
        <f t="shared" si="17"/>
        <v>4</v>
      </c>
      <c r="AC446" s="67">
        <f t="shared" si="17"/>
        <v>3</v>
      </c>
      <c r="AD446" s="67">
        <f t="shared" si="17"/>
        <v>3</v>
      </c>
      <c r="AE446" s="67">
        <f t="shared" si="17"/>
        <v>0</v>
      </c>
      <c r="AF446" s="67">
        <f t="shared" si="17"/>
        <v>5</v>
      </c>
      <c r="AG446" s="67">
        <f t="shared" si="17"/>
        <v>3</v>
      </c>
      <c r="AH446" s="67">
        <f t="shared" si="17"/>
        <v>6</v>
      </c>
      <c r="AI446" s="67">
        <f t="shared" si="17"/>
        <v>0</v>
      </c>
      <c r="AJ446" s="67">
        <f t="shared" si="17"/>
        <v>0</v>
      </c>
      <c r="AK446" s="67">
        <f t="shared" si="17"/>
        <v>4</v>
      </c>
      <c r="AL446" s="67">
        <f t="shared" si="17"/>
        <v>3</v>
      </c>
      <c r="AM446" s="67">
        <f t="shared" si="17"/>
        <v>0</v>
      </c>
      <c r="AN446" s="67">
        <f t="shared" si="17"/>
        <v>0</v>
      </c>
      <c r="AO446" s="67">
        <f t="shared" si="17"/>
        <v>0</v>
      </c>
      <c r="AP446" s="67">
        <f t="shared" si="17"/>
        <v>1</v>
      </c>
      <c r="AQ446" s="67">
        <f t="shared" si="17"/>
        <v>0</v>
      </c>
      <c r="AR446" s="67">
        <f t="shared" si="17"/>
        <v>1</v>
      </c>
      <c r="AS446" s="67">
        <f t="shared" si="17"/>
        <v>1</v>
      </c>
      <c r="AT446" s="67">
        <f t="shared" si="17"/>
        <v>0</v>
      </c>
      <c r="AU446" s="67">
        <f t="shared" si="17"/>
        <v>0</v>
      </c>
      <c r="AV446" s="67">
        <f t="shared" si="17"/>
        <v>4</v>
      </c>
      <c r="AW446" s="67">
        <f t="shared" si="17"/>
        <v>3</v>
      </c>
      <c r="AX446" s="67">
        <f t="shared" si="17"/>
        <v>1</v>
      </c>
      <c r="AY446" s="67">
        <f t="shared" si="17"/>
        <v>4</v>
      </c>
      <c r="AZ446" s="67">
        <f t="shared" si="17"/>
        <v>4</v>
      </c>
      <c r="BA446" s="67">
        <f t="shared" si="17"/>
        <v>0</v>
      </c>
      <c r="BB446" s="67">
        <f t="shared" si="17"/>
        <v>0</v>
      </c>
      <c r="BC446" s="67">
        <f t="shared" si="17"/>
        <v>1</v>
      </c>
      <c r="BD446" s="67">
        <f t="shared" si="17"/>
        <v>1</v>
      </c>
      <c r="BE446" s="67">
        <f t="shared" si="17"/>
        <v>0</v>
      </c>
      <c r="BF446" s="67">
        <f t="shared" si="17"/>
        <v>0</v>
      </c>
      <c r="BG446" s="67">
        <f t="shared" si="17"/>
        <v>0</v>
      </c>
      <c r="BH446" s="67">
        <f t="shared" si="17"/>
        <v>0</v>
      </c>
      <c r="BI446" s="67">
        <f t="shared" si="17"/>
        <v>2</v>
      </c>
      <c r="BJ446" s="67">
        <f t="shared" si="17"/>
        <v>3</v>
      </c>
      <c r="BK446" s="67">
        <f t="shared" si="17"/>
        <v>0</v>
      </c>
      <c r="BL446" s="67">
        <f t="shared" si="17"/>
        <v>2</v>
      </c>
      <c r="BM446" s="67">
        <f t="shared" si="17"/>
        <v>1</v>
      </c>
    </row>
    <row r="447" spans="6:70" x14ac:dyDescent="0.25">
      <c r="F447" s="94" t="s">
        <v>402</v>
      </c>
      <c r="G447" s="67">
        <f t="shared" si="14"/>
        <v>52</v>
      </c>
      <c r="L447" s="7">
        <f>SUM(L77:L90)</f>
        <v>43000</v>
      </c>
      <c r="M447" s="7">
        <f>SUM(M77:M90)</f>
        <v>430</v>
      </c>
      <c r="N447" s="7">
        <f>SUM(N77:N90)</f>
        <v>2150</v>
      </c>
      <c r="O447" s="67">
        <f>SUM(O77:O90)</f>
        <v>61</v>
      </c>
      <c r="P447" s="67"/>
      <c r="Q447" s="67"/>
      <c r="R447" s="67"/>
      <c r="S447" s="67"/>
      <c r="T447" s="106">
        <f>SUM(T77:T90)</f>
        <v>2</v>
      </c>
      <c r="U447" s="106"/>
      <c r="V447" s="106">
        <f t="shared" ref="V447:BM447" si="18">SUM(V77:V90)</f>
        <v>1</v>
      </c>
      <c r="W447" s="106">
        <f t="shared" si="18"/>
        <v>0</v>
      </c>
      <c r="X447" s="67">
        <f t="shared" si="18"/>
        <v>0</v>
      </c>
      <c r="Y447" s="67">
        <f t="shared" si="18"/>
        <v>0</v>
      </c>
      <c r="Z447" s="67">
        <f t="shared" si="18"/>
        <v>4</v>
      </c>
      <c r="AA447" s="67">
        <f t="shared" si="18"/>
        <v>3</v>
      </c>
      <c r="AB447" s="67">
        <f t="shared" si="18"/>
        <v>4</v>
      </c>
      <c r="AC447" s="67">
        <f t="shared" si="18"/>
        <v>8</v>
      </c>
      <c r="AD447" s="67">
        <f t="shared" si="18"/>
        <v>1</v>
      </c>
      <c r="AE447" s="67">
        <f t="shared" si="18"/>
        <v>1</v>
      </c>
      <c r="AF447" s="67">
        <f t="shared" si="18"/>
        <v>0</v>
      </c>
      <c r="AG447" s="67">
        <f t="shared" si="18"/>
        <v>0</v>
      </c>
      <c r="AH447" s="67">
        <f t="shared" si="18"/>
        <v>0</v>
      </c>
      <c r="AI447" s="67">
        <f t="shared" si="18"/>
        <v>0</v>
      </c>
      <c r="AJ447" s="67">
        <f t="shared" si="18"/>
        <v>0</v>
      </c>
      <c r="AK447" s="67">
        <f t="shared" si="18"/>
        <v>2</v>
      </c>
      <c r="AL447" s="67">
        <f t="shared" si="18"/>
        <v>3</v>
      </c>
      <c r="AM447" s="67">
        <f t="shared" si="18"/>
        <v>0</v>
      </c>
      <c r="AN447" s="67">
        <f t="shared" si="18"/>
        <v>0</v>
      </c>
      <c r="AO447" s="67">
        <f t="shared" si="18"/>
        <v>0</v>
      </c>
      <c r="AP447" s="67">
        <f t="shared" si="18"/>
        <v>0</v>
      </c>
      <c r="AQ447" s="67">
        <f t="shared" si="18"/>
        <v>6</v>
      </c>
      <c r="AR447" s="67">
        <f t="shared" si="18"/>
        <v>0</v>
      </c>
      <c r="AS447" s="67">
        <f t="shared" si="18"/>
        <v>1</v>
      </c>
      <c r="AT447" s="67">
        <f t="shared" si="18"/>
        <v>0</v>
      </c>
      <c r="AU447" s="67">
        <f t="shared" si="18"/>
        <v>1</v>
      </c>
      <c r="AV447" s="67">
        <f t="shared" si="18"/>
        <v>1</v>
      </c>
      <c r="AW447" s="67">
        <f t="shared" si="18"/>
        <v>1</v>
      </c>
      <c r="AX447" s="67">
        <f t="shared" si="18"/>
        <v>2</v>
      </c>
      <c r="AY447" s="67">
        <f t="shared" si="18"/>
        <v>4</v>
      </c>
      <c r="AZ447" s="67">
        <f t="shared" si="18"/>
        <v>0</v>
      </c>
      <c r="BA447" s="67">
        <f t="shared" si="18"/>
        <v>0</v>
      </c>
      <c r="BB447" s="67">
        <f t="shared" si="18"/>
        <v>0</v>
      </c>
      <c r="BC447" s="67">
        <f t="shared" si="18"/>
        <v>0</v>
      </c>
      <c r="BD447" s="67">
        <f t="shared" si="18"/>
        <v>0</v>
      </c>
      <c r="BE447" s="67">
        <f t="shared" si="18"/>
        <v>0</v>
      </c>
      <c r="BF447" s="67">
        <f t="shared" si="18"/>
        <v>2</v>
      </c>
      <c r="BG447" s="67">
        <f t="shared" si="18"/>
        <v>0</v>
      </c>
      <c r="BH447" s="67">
        <f t="shared" si="18"/>
        <v>0</v>
      </c>
      <c r="BI447" s="67">
        <f t="shared" si="18"/>
        <v>1</v>
      </c>
      <c r="BJ447" s="67">
        <f t="shared" si="18"/>
        <v>0</v>
      </c>
      <c r="BK447" s="67">
        <f t="shared" si="18"/>
        <v>1</v>
      </c>
      <c r="BL447" s="67">
        <f t="shared" si="18"/>
        <v>1</v>
      </c>
      <c r="BM447" s="67">
        <f t="shared" si="18"/>
        <v>2</v>
      </c>
    </row>
    <row r="448" spans="6:70" x14ac:dyDescent="0.25">
      <c r="F448" s="94" t="s">
        <v>69</v>
      </c>
      <c r="G448" s="67">
        <f t="shared" si="14"/>
        <v>130</v>
      </c>
      <c r="L448" s="7">
        <f>SUM(L92:L124)</f>
        <v>462000</v>
      </c>
      <c r="M448" s="7">
        <f>SUM(M92:M124)</f>
        <v>4620</v>
      </c>
      <c r="N448" s="7">
        <f>SUM(N92:N124)</f>
        <v>23100</v>
      </c>
      <c r="O448" s="67">
        <f>SUM(O92:O124)</f>
        <v>190</v>
      </c>
      <c r="P448" s="67"/>
      <c r="Q448" s="67"/>
      <c r="R448" s="67"/>
      <c r="S448" s="67"/>
      <c r="T448" s="106">
        <f>SUM(T92:T124)</f>
        <v>8</v>
      </c>
      <c r="U448" s="106"/>
      <c r="V448" s="106">
        <f t="shared" ref="V448:BM448" si="19">SUM(V92:V124)</f>
        <v>5</v>
      </c>
      <c r="W448" s="106">
        <f t="shared" si="19"/>
        <v>3</v>
      </c>
      <c r="X448" s="67">
        <f t="shared" si="19"/>
        <v>3</v>
      </c>
      <c r="Y448" s="67">
        <f t="shared" si="19"/>
        <v>0</v>
      </c>
      <c r="Z448" s="67">
        <f t="shared" si="19"/>
        <v>7</v>
      </c>
      <c r="AA448" s="67">
        <f t="shared" si="19"/>
        <v>3</v>
      </c>
      <c r="AB448" s="67">
        <f t="shared" si="19"/>
        <v>3</v>
      </c>
      <c r="AC448" s="67">
        <f t="shared" si="19"/>
        <v>6</v>
      </c>
      <c r="AD448" s="67">
        <f t="shared" si="19"/>
        <v>1</v>
      </c>
      <c r="AE448" s="67">
        <f t="shared" si="19"/>
        <v>5</v>
      </c>
      <c r="AF448" s="67">
        <f t="shared" si="19"/>
        <v>6</v>
      </c>
      <c r="AG448" s="67">
        <f t="shared" si="19"/>
        <v>0</v>
      </c>
      <c r="AH448" s="67">
        <f t="shared" si="19"/>
        <v>2</v>
      </c>
      <c r="AI448" s="67">
        <f t="shared" si="19"/>
        <v>0</v>
      </c>
      <c r="AJ448" s="67">
        <f t="shared" si="19"/>
        <v>0</v>
      </c>
      <c r="AK448" s="67">
        <f t="shared" si="19"/>
        <v>1</v>
      </c>
      <c r="AL448" s="67">
        <f t="shared" si="19"/>
        <v>7</v>
      </c>
      <c r="AM448" s="67">
        <f t="shared" si="19"/>
        <v>1</v>
      </c>
      <c r="AN448" s="67">
        <f t="shared" si="19"/>
        <v>8</v>
      </c>
      <c r="AO448" s="67">
        <f t="shared" si="19"/>
        <v>3</v>
      </c>
      <c r="AP448" s="67">
        <f t="shared" si="19"/>
        <v>4</v>
      </c>
      <c r="AQ448" s="67">
        <f t="shared" si="19"/>
        <v>0</v>
      </c>
      <c r="AR448" s="67">
        <f t="shared" si="19"/>
        <v>1</v>
      </c>
      <c r="AS448" s="67">
        <f t="shared" si="19"/>
        <v>3</v>
      </c>
      <c r="AT448" s="67">
        <f t="shared" si="19"/>
        <v>5</v>
      </c>
      <c r="AU448" s="67">
        <f t="shared" si="19"/>
        <v>2</v>
      </c>
      <c r="AV448" s="67">
        <f t="shared" si="19"/>
        <v>4</v>
      </c>
      <c r="AW448" s="67">
        <f t="shared" si="19"/>
        <v>6</v>
      </c>
      <c r="AX448" s="67">
        <f t="shared" si="19"/>
        <v>4</v>
      </c>
      <c r="AY448" s="67">
        <f t="shared" si="19"/>
        <v>4</v>
      </c>
      <c r="AZ448" s="67">
        <f t="shared" si="19"/>
        <v>4</v>
      </c>
      <c r="BA448" s="67">
        <f t="shared" si="19"/>
        <v>0</v>
      </c>
      <c r="BB448" s="67">
        <f t="shared" si="19"/>
        <v>5</v>
      </c>
      <c r="BC448" s="67">
        <f t="shared" si="19"/>
        <v>1</v>
      </c>
      <c r="BD448" s="67">
        <f t="shared" si="19"/>
        <v>0</v>
      </c>
      <c r="BE448" s="67">
        <f t="shared" si="19"/>
        <v>3</v>
      </c>
      <c r="BF448" s="67">
        <f t="shared" si="19"/>
        <v>2</v>
      </c>
      <c r="BG448" s="67">
        <f t="shared" si="19"/>
        <v>0</v>
      </c>
      <c r="BH448" s="67">
        <f t="shared" si="19"/>
        <v>0</v>
      </c>
      <c r="BI448" s="67">
        <f t="shared" si="19"/>
        <v>2</v>
      </c>
      <c r="BJ448" s="67">
        <f t="shared" si="19"/>
        <v>3</v>
      </c>
      <c r="BK448" s="67">
        <f t="shared" si="19"/>
        <v>2</v>
      </c>
      <c r="BL448" s="67">
        <f t="shared" si="19"/>
        <v>1</v>
      </c>
      <c r="BM448" s="67">
        <f t="shared" si="19"/>
        <v>2</v>
      </c>
    </row>
    <row r="449" spans="6:65" x14ac:dyDescent="0.25">
      <c r="F449" s="94" t="s">
        <v>52</v>
      </c>
      <c r="G449" s="67">
        <f t="shared" si="14"/>
        <v>60</v>
      </c>
      <c r="L449" s="7">
        <f>SUM(L125:L142)</f>
        <v>283000</v>
      </c>
      <c r="M449" s="7">
        <f>SUM(M125:M142)</f>
        <v>2830</v>
      </c>
      <c r="N449" s="7">
        <f>SUM(N125:N142)</f>
        <v>14150</v>
      </c>
      <c r="O449" s="67">
        <f>SUM(O125:O142)</f>
        <v>105</v>
      </c>
      <c r="P449" s="67"/>
      <c r="Q449" s="67"/>
      <c r="R449" s="67"/>
      <c r="S449" s="67"/>
      <c r="T449" s="106">
        <f>SUM(T125:T142)</f>
        <v>4</v>
      </c>
      <c r="U449" s="106"/>
      <c r="V449" s="106">
        <f t="shared" ref="V449:BM449" si="20">SUM(V125:V142)</f>
        <v>2</v>
      </c>
      <c r="W449" s="106">
        <f t="shared" si="20"/>
        <v>3</v>
      </c>
      <c r="X449" s="67">
        <f t="shared" si="20"/>
        <v>2</v>
      </c>
      <c r="Y449" s="67">
        <f t="shared" si="20"/>
        <v>0</v>
      </c>
      <c r="Z449" s="67">
        <f t="shared" si="20"/>
        <v>4</v>
      </c>
      <c r="AA449" s="67">
        <f t="shared" si="20"/>
        <v>2</v>
      </c>
      <c r="AB449" s="67">
        <f t="shared" si="20"/>
        <v>1</v>
      </c>
      <c r="AC449" s="67">
        <f t="shared" si="20"/>
        <v>1</v>
      </c>
      <c r="AD449" s="67">
        <f t="shared" si="20"/>
        <v>1</v>
      </c>
      <c r="AE449" s="67">
        <f t="shared" si="20"/>
        <v>2</v>
      </c>
      <c r="AF449" s="67">
        <f t="shared" si="20"/>
        <v>2</v>
      </c>
      <c r="AG449" s="67">
        <f t="shared" si="20"/>
        <v>0</v>
      </c>
      <c r="AH449" s="67">
        <f t="shared" si="20"/>
        <v>2</v>
      </c>
      <c r="AI449" s="67">
        <f t="shared" si="20"/>
        <v>0</v>
      </c>
      <c r="AJ449" s="67">
        <f t="shared" si="20"/>
        <v>0</v>
      </c>
      <c r="AK449" s="67">
        <f t="shared" si="20"/>
        <v>4</v>
      </c>
      <c r="AL449" s="67">
        <f t="shared" si="20"/>
        <v>2</v>
      </c>
      <c r="AM449" s="67">
        <f t="shared" si="20"/>
        <v>1</v>
      </c>
      <c r="AN449" s="67">
        <f t="shared" si="20"/>
        <v>0</v>
      </c>
      <c r="AO449" s="67">
        <f t="shared" si="20"/>
        <v>2</v>
      </c>
      <c r="AP449" s="67">
        <f t="shared" si="20"/>
        <v>0</v>
      </c>
      <c r="AQ449" s="67">
        <f t="shared" si="20"/>
        <v>0</v>
      </c>
      <c r="AR449" s="67">
        <f t="shared" si="20"/>
        <v>2</v>
      </c>
      <c r="AS449" s="67">
        <f t="shared" si="20"/>
        <v>1</v>
      </c>
      <c r="AT449" s="67">
        <f t="shared" si="20"/>
        <v>0</v>
      </c>
      <c r="AU449" s="67">
        <f t="shared" si="20"/>
        <v>0</v>
      </c>
      <c r="AV449" s="67">
        <f t="shared" si="20"/>
        <v>1</v>
      </c>
      <c r="AW449" s="67">
        <f t="shared" si="20"/>
        <v>2</v>
      </c>
      <c r="AX449" s="67">
        <f t="shared" si="20"/>
        <v>2</v>
      </c>
      <c r="AY449" s="67">
        <f t="shared" si="20"/>
        <v>3</v>
      </c>
      <c r="AZ449" s="67">
        <f t="shared" si="20"/>
        <v>2</v>
      </c>
      <c r="BA449" s="67">
        <f t="shared" si="20"/>
        <v>0</v>
      </c>
      <c r="BB449" s="67">
        <f t="shared" si="20"/>
        <v>0</v>
      </c>
      <c r="BC449" s="67">
        <f t="shared" si="20"/>
        <v>4</v>
      </c>
      <c r="BD449" s="67">
        <f t="shared" si="20"/>
        <v>2</v>
      </c>
      <c r="BE449" s="67">
        <f t="shared" si="20"/>
        <v>2</v>
      </c>
      <c r="BF449" s="67">
        <f t="shared" si="20"/>
        <v>0</v>
      </c>
      <c r="BG449" s="67">
        <f t="shared" si="20"/>
        <v>0</v>
      </c>
      <c r="BH449" s="67">
        <f t="shared" si="20"/>
        <v>0</v>
      </c>
      <c r="BI449" s="67">
        <f t="shared" si="20"/>
        <v>1</v>
      </c>
      <c r="BJ449" s="67">
        <f t="shared" si="20"/>
        <v>1</v>
      </c>
      <c r="BK449" s="67">
        <f t="shared" si="20"/>
        <v>1</v>
      </c>
      <c r="BL449" s="67">
        <f t="shared" si="20"/>
        <v>1</v>
      </c>
      <c r="BM449" s="67">
        <f t="shared" si="20"/>
        <v>0</v>
      </c>
    </row>
    <row r="450" spans="6:65" x14ac:dyDescent="0.25">
      <c r="F450" s="94" t="s">
        <v>5</v>
      </c>
      <c r="G450" s="67">
        <f t="shared" si="14"/>
        <v>60</v>
      </c>
      <c r="L450" s="7">
        <f>SUM(L168:L183)</f>
        <v>128000</v>
      </c>
      <c r="M450" s="7">
        <f>SUM(M168:M183)</f>
        <v>1280</v>
      </c>
      <c r="N450" s="7">
        <f>SUM(N168:N183)</f>
        <v>6400</v>
      </c>
      <c r="O450" s="67">
        <f>SUM(O168:O183)</f>
        <v>78</v>
      </c>
      <c r="P450" s="67"/>
      <c r="Q450" s="67"/>
      <c r="R450" s="67"/>
      <c r="S450" s="67"/>
      <c r="T450" s="106">
        <f>SUM(T168:T183)</f>
        <v>4</v>
      </c>
      <c r="U450" s="106"/>
      <c r="V450" s="106">
        <f t="shared" ref="V450:BM450" si="21">SUM(V168:V183)</f>
        <v>1</v>
      </c>
      <c r="W450" s="106">
        <f t="shared" si="21"/>
        <v>1</v>
      </c>
      <c r="X450" s="67">
        <f t="shared" si="21"/>
        <v>2</v>
      </c>
      <c r="Y450" s="67">
        <f t="shared" si="21"/>
        <v>1</v>
      </c>
      <c r="Z450" s="67">
        <f t="shared" si="21"/>
        <v>0</v>
      </c>
      <c r="AA450" s="67">
        <f t="shared" si="21"/>
        <v>3</v>
      </c>
      <c r="AB450" s="67">
        <f t="shared" si="21"/>
        <v>6</v>
      </c>
      <c r="AC450" s="67">
        <f t="shared" si="21"/>
        <v>1</v>
      </c>
      <c r="AD450" s="67">
        <f t="shared" si="21"/>
        <v>0</v>
      </c>
      <c r="AE450" s="67">
        <f t="shared" si="21"/>
        <v>2</v>
      </c>
      <c r="AF450" s="67">
        <f t="shared" si="21"/>
        <v>1</v>
      </c>
      <c r="AG450" s="67">
        <f t="shared" si="21"/>
        <v>2</v>
      </c>
      <c r="AH450" s="67">
        <f t="shared" si="21"/>
        <v>0</v>
      </c>
      <c r="AI450" s="67">
        <f t="shared" si="21"/>
        <v>6</v>
      </c>
      <c r="AJ450" s="67">
        <f t="shared" si="21"/>
        <v>0</v>
      </c>
      <c r="AK450" s="67">
        <f t="shared" si="21"/>
        <v>1</v>
      </c>
      <c r="AL450" s="67">
        <f t="shared" si="21"/>
        <v>0</v>
      </c>
      <c r="AM450" s="67">
        <f t="shared" si="21"/>
        <v>0</v>
      </c>
      <c r="AN450" s="67">
        <f t="shared" si="21"/>
        <v>0</v>
      </c>
      <c r="AO450" s="67">
        <f t="shared" si="21"/>
        <v>0</v>
      </c>
      <c r="AP450" s="67">
        <f t="shared" si="21"/>
        <v>0</v>
      </c>
      <c r="AQ450" s="67">
        <f t="shared" si="21"/>
        <v>5</v>
      </c>
      <c r="AR450" s="67">
        <f t="shared" si="21"/>
        <v>2</v>
      </c>
      <c r="AS450" s="67">
        <f t="shared" si="21"/>
        <v>0</v>
      </c>
      <c r="AT450" s="67">
        <f t="shared" si="21"/>
        <v>0</v>
      </c>
      <c r="AU450" s="67">
        <f t="shared" si="21"/>
        <v>3</v>
      </c>
      <c r="AV450" s="67">
        <f t="shared" si="21"/>
        <v>2</v>
      </c>
      <c r="AW450" s="67">
        <f t="shared" si="21"/>
        <v>1</v>
      </c>
      <c r="AX450" s="67">
        <f t="shared" si="21"/>
        <v>1</v>
      </c>
      <c r="AY450" s="67">
        <f t="shared" si="21"/>
        <v>2</v>
      </c>
      <c r="AZ450" s="67">
        <f t="shared" si="21"/>
        <v>1</v>
      </c>
      <c r="BA450" s="67">
        <f t="shared" si="21"/>
        <v>0</v>
      </c>
      <c r="BB450" s="67">
        <f t="shared" si="21"/>
        <v>0</v>
      </c>
      <c r="BC450" s="67">
        <f t="shared" si="21"/>
        <v>0</v>
      </c>
      <c r="BD450" s="67">
        <f t="shared" si="21"/>
        <v>1</v>
      </c>
      <c r="BE450" s="67">
        <f t="shared" si="21"/>
        <v>0</v>
      </c>
      <c r="BF450" s="67">
        <f t="shared" si="21"/>
        <v>1</v>
      </c>
      <c r="BG450" s="67">
        <f t="shared" si="21"/>
        <v>0</v>
      </c>
      <c r="BH450" s="67">
        <f t="shared" si="21"/>
        <v>4</v>
      </c>
      <c r="BI450" s="67">
        <f t="shared" si="21"/>
        <v>0</v>
      </c>
      <c r="BJ450" s="67">
        <f t="shared" si="21"/>
        <v>2</v>
      </c>
      <c r="BK450" s="67">
        <f t="shared" si="21"/>
        <v>2</v>
      </c>
      <c r="BL450" s="67">
        <f t="shared" si="21"/>
        <v>0</v>
      </c>
      <c r="BM450" s="67">
        <f t="shared" si="21"/>
        <v>2</v>
      </c>
    </row>
    <row r="451" spans="6:65" x14ac:dyDescent="0.25">
      <c r="F451" s="2" t="s">
        <v>568</v>
      </c>
      <c r="G451" s="67">
        <f t="shared" si="14"/>
        <v>42</v>
      </c>
      <c r="L451" s="7">
        <f>SUM(L144:L151)</f>
        <v>143000</v>
      </c>
      <c r="M451" s="7">
        <f>SUM(M144:M151)</f>
        <v>1430</v>
      </c>
      <c r="N451" s="7">
        <f>SUM(N144:N151)</f>
        <v>7150</v>
      </c>
      <c r="O451" s="67">
        <f>SUM(O144:O151)</f>
        <v>49</v>
      </c>
      <c r="P451" s="67"/>
      <c r="Q451" s="67"/>
      <c r="R451" s="67"/>
      <c r="S451" s="67"/>
      <c r="T451" s="106">
        <f>SUM(T144:T151)</f>
        <v>2</v>
      </c>
      <c r="U451" s="106"/>
      <c r="V451" s="106">
        <f t="shared" ref="V451:BM451" si="22">SUM(V144:V151)</f>
        <v>1</v>
      </c>
      <c r="W451" s="106">
        <f t="shared" si="22"/>
        <v>1</v>
      </c>
      <c r="X451" s="67">
        <f t="shared" si="22"/>
        <v>2</v>
      </c>
      <c r="Y451" s="67">
        <f t="shared" si="22"/>
        <v>0</v>
      </c>
      <c r="Z451" s="67">
        <f t="shared" si="22"/>
        <v>4</v>
      </c>
      <c r="AA451" s="67">
        <f t="shared" si="22"/>
        <v>0</v>
      </c>
      <c r="AB451" s="67">
        <f t="shared" si="22"/>
        <v>0</v>
      </c>
      <c r="AC451" s="67">
        <f t="shared" si="22"/>
        <v>1</v>
      </c>
      <c r="AD451" s="67">
        <f t="shared" si="22"/>
        <v>2</v>
      </c>
      <c r="AE451" s="67">
        <f t="shared" si="22"/>
        <v>0</v>
      </c>
      <c r="AF451" s="67">
        <f t="shared" si="22"/>
        <v>1</v>
      </c>
      <c r="AG451" s="67">
        <f t="shared" si="22"/>
        <v>3</v>
      </c>
      <c r="AH451" s="67">
        <f t="shared" si="22"/>
        <v>0</v>
      </c>
      <c r="AI451" s="67">
        <f t="shared" si="22"/>
        <v>0</v>
      </c>
      <c r="AJ451" s="67">
        <f t="shared" si="22"/>
        <v>6</v>
      </c>
      <c r="AK451" s="67">
        <f t="shared" si="22"/>
        <v>0</v>
      </c>
      <c r="AL451" s="67">
        <f t="shared" si="22"/>
        <v>1</v>
      </c>
      <c r="AM451" s="67">
        <f t="shared" si="22"/>
        <v>2</v>
      </c>
      <c r="AN451" s="67">
        <f t="shared" si="22"/>
        <v>0</v>
      </c>
      <c r="AO451" s="67">
        <f t="shared" si="22"/>
        <v>1</v>
      </c>
      <c r="AP451" s="67">
        <f t="shared" si="22"/>
        <v>1</v>
      </c>
      <c r="AQ451" s="67">
        <f t="shared" si="22"/>
        <v>0</v>
      </c>
      <c r="AR451" s="67">
        <f t="shared" si="22"/>
        <v>1</v>
      </c>
      <c r="AS451" s="67">
        <f t="shared" si="22"/>
        <v>1</v>
      </c>
      <c r="AT451" s="67">
        <f t="shared" si="22"/>
        <v>1</v>
      </c>
      <c r="AU451" s="67">
        <f t="shared" si="22"/>
        <v>0</v>
      </c>
      <c r="AV451" s="67">
        <f t="shared" si="22"/>
        <v>1</v>
      </c>
      <c r="AW451" s="67">
        <f t="shared" si="22"/>
        <v>1</v>
      </c>
      <c r="AX451" s="67">
        <f t="shared" si="22"/>
        <v>1</v>
      </c>
      <c r="AY451" s="67">
        <f t="shared" si="22"/>
        <v>1</v>
      </c>
      <c r="AZ451" s="67">
        <f t="shared" si="22"/>
        <v>1</v>
      </c>
      <c r="BA451" s="67">
        <f t="shared" si="22"/>
        <v>0</v>
      </c>
      <c r="BB451" s="67">
        <f t="shared" si="22"/>
        <v>0</v>
      </c>
      <c r="BC451" s="67">
        <f t="shared" si="22"/>
        <v>0</v>
      </c>
      <c r="BD451" s="67">
        <f t="shared" si="22"/>
        <v>0</v>
      </c>
      <c r="BE451" s="67">
        <f t="shared" si="22"/>
        <v>0</v>
      </c>
      <c r="BF451" s="67">
        <f t="shared" si="22"/>
        <v>1</v>
      </c>
      <c r="BG451" s="67">
        <f t="shared" si="22"/>
        <v>0</v>
      </c>
      <c r="BH451" s="67">
        <f t="shared" si="22"/>
        <v>1</v>
      </c>
      <c r="BI451" s="67">
        <f t="shared" si="22"/>
        <v>0</v>
      </c>
      <c r="BJ451" s="67">
        <f t="shared" si="22"/>
        <v>2</v>
      </c>
      <c r="BK451" s="67">
        <f t="shared" si="22"/>
        <v>1</v>
      </c>
      <c r="BL451" s="67">
        <f t="shared" si="22"/>
        <v>1</v>
      </c>
      <c r="BM451" s="67">
        <f t="shared" si="22"/>
        <v>0</v>
      </c>
    </row>
    <row r="452" spans="6:65" x14ac:dyDescent="0.25">
      <c r="F452" s="94" t="s">
        <v>888</v>
      </c>
      <c r="G452" s="67">
        <f t="shared" si="14"/>
        <v>59</v>
      </c>
      <c r="L452" s="7">
        <f>SUM(L155:L165)</f>
        <v>236000</v>
      </c>
      <c r="M452" s="7">
        <f>SUM(M155:M165)</f>
        <v>2360</v>
      </c>
      <c r="N452" s="7">
        <f>SUM(N155:N165)</f>
        <v>11800</v>
      </c>
      <c r="O452" s="67">
        <f>SUM(O155:O165)</f>
        <v>70</v>
      </c>
      <c r="P452" s="67"/>
      <c r="Q452" s="67"/>
      <c r="R452" s="67"/>
      <c r="S452" s="67"/>
      <c r="T452" s="106">
        <f>SUM(T155:T165)</f>
        <v>4</v>
      </c>
      <c r="U452" s="106"/>
      <c r="V452" s="106">
        <f t="shared" ref="V452:BM452" si="23">SUM(V155:V165)</f>
        <v>3</v>
      </c>
      <c r="W452" s="106">
        <f t="shared" si="23"/>
        <v>2</v>
      </c>
      <c r="X452" s="67">
        <f t="shared" si="23"/>
        <v>2</v>
      </c>
      <c r="Y452" s="67">
        <f t="shared" si="23"/>
        <v>0</v>
      </c>
      <c r="Z452" s="67">
        <f t="shared" si="23"/>
        <v>3</v>
      </c>
      <c r="AA452" s="67">
        <f t="shared" si="23"/>
        <v>1</v>
      </c>
      <c r="AB452" s="67">
        <f t="shared" si="23"/>
        <v>1</v>
      </c>
      <c r="AC452" s="67">
        <f t="shared" si="23"/>
        <v>2</v>
      </c>
      <c r="AD452" s="67">
        <f t="shared" si="23"/>
        <v>0</v>
      </c>
      <c r="AE452" s="67">
        <f t="shared" si="23"/>
        <v>2</v>
      </c>
      <c r="AF452" s="67">
        <f t="shared" si="23"/>
        <v>2</v>
      </c>
      <c r="AG452" s="67">
        <f t="shared" si="23"/>
        <v>1</v>
      </c>
      <c r="AH452" s="67">
        <f t="shared" si="23"/>
        <v>0</v>
      </c>
      <c r="AI452" s="67">
        <f t="shared" si="23"/>
        <v>4</v>
      </c>
      <c r="AJ452" s="67">
        <f t="shared" si="23"/>
        <v>2</v>
      </c>
      <c r="AK452" s="67">
        <f t="shared" si="23"/>
        <v>0</v>
      </c>
      <c r="AL452" s="67">
        <f t="shared" si="23"/>
        <v>2</v>
      </c>
      <c r="AM452" s="67">
        <f t="shared" si="23"/>
        <v>3</v>
      </c>
      <c r="AN452" s="67">
        <f t="shared" si="23"/>
        <v>0</v>
      </c>
      <c r="AO452" s="67">
        <f t="shared" si="23"/>
        <v>1</v>
      </c>
      <c r="AP452" s="67">
        <f t="shared" si="23"/>
        <v>1</v>
      </c>
      <c r="AQ452" s="67">
        <f t="shared" si="23"/>
        <v>0</v>
      </c>
      <c r="AR452" s="67">
        <f t="shared" si="23"/>
        <v>3</v>
      </c>
      <c r="AS452" s="67">
        <f t="shared" si="23"/>
        <v>1</v>
      </c>
      <c r="AT452" s="67">
        <f t="shared" si="23"/>
        <v>2</v>
      </c>
      <c r="AU452" s="67">
        <f t="shared" si="23"/>
        <v>2</v>
      </c>
      <c r="AV452" s="67">
        <f t="shared" si="23"/>
        <v>2</v>
      </c>
      <c r="AW452" s="67">
        <f t="shared" si="23"/>
        <v>2</v>
      </c>
      <c r="AX452" s="67">
        <f t="shared" si="23"/>
        <v>0</v>
      </c>
      <c r="AY452" s="67">
        <f t="shared" si="23"/>
        <v>2</v>
      </c>
      <c r="AZ452" s="67">
        <f t="shared" si="23"/>
        <v>2</v>
      </c>
      <c r="BA452" s="67">
        <f t="shared" si="23"/>
        <v>0</v>
      </c>
      <c r="BB452" s="67">
        <f t="shared" si="23"/>
        <v>0</v>
      </c>
      <c r="BC452" s="67">
        <f t="shared" si="23"/>
        <v>0</v>
      </c>
      <c r="BD452" s="67">
        <f t="shared" si="23"/>
        <v>0</v>
      </c>
      <c r="BE452" s="67">
        <f t="shared" si="23"/>
        <v>0</v>
      </c>
      <c r="BF452" s="67">
        <f t="shared" si="23"/>
        <v>1</v>
      </c>
      <c r="BG452" s="67">
        <f t="shared" si="23"/>
        <v>0</v>
      </c>
      <c r="BH452" s="67">
        <f t="shared" si="23"/>
        <v>1</v>
      </c>
      <c r="BI452" s="67">
        <f t="shared" si="23"/>
        <v>0</v>
      </c>
      <c r="BJ452" s="67">
        <f t="shared" si="23"/>
        <v>1</v>
      </c>
      <c r="BK452" s="67">
        <f t="shared" si="23"/>
        <v>1</v>
      </c>
      <c r="BL452" s="67">
        <f t="shared" si="23"/>
        <v>1</v>
      </c>
      <c r="BM452" s="67">
        <f t="shared" si="23"/>
        <v>2</v>
      </c>
    </row>
    <row r="453" spans="6:65" x14ac:dyDescent="0.25">
      <c r="F453" s="94" t="s">
        <v>403</v>
      </c>
      <c r="G453" s="67">
        <f t="shared" si="14"/>
        <v>15</v>
      </c>
      <c r="L453" s="7">
        <f>SUM(L192:L236)</f>
        <v>450000</v>
      </c>
      <c r="M453" s="7">
        <f>SUM(M192:M236)</f>
        <v>4500</v>
      </c>
      <c r="N453" s="7">
        <f>SUM(N192:N236)</f>
        <v>22500</v>
      </c>
      <c r="O453" s="67">
        <f>SUM(O192:O236)</f>
        <v>239</v>
      </c>
      <c r="P453" s="67"/>
      <c r="Q453" s="67"/>
      <c r="R453" s="67"/>
      <c r="S453" s="67"/>
      <c r="T453" s="106">
        <f>SUM(T192:T236)</f>
        <v>0</v>
      </c>
      <c r="U453" s="106"/>
      <c r="V453" s="106">
        <f t="shared" ref="V453:BM453" si="24">SUM(V192:V236)</f>
        <v>1</v>
      </c>
      <c r="W453" s="106">
        <f t="shared" si="24"/>
        <v>1</v>
      </c>
      <c r="X453" s="67">
        <f t="shared" si="24"/>
        <v>0</v>
      </c>
      <c r="Y453" s="67">
        <f t="shared" si="24"/>
        <v>0</v>
      </c>
      <c r="Z453" s="67">
        <f t="shared" si="24"/>
        <v>0</v>
      </c>
      <c r="AA453" s="67">
        <f t="shared" si="24"/>
        <v>6</v>
      </c>
      <c r="AB453" s="67">
        <f t="shared" si="24"/>
        <v>0</v>
      </c>
      <c r="AC453" s="67">
        <f t="shared" si="24"/>
        <v>0</v>
      </c>
      <c r="AD453" s="67">
        <f t="shared" si="24"/>
        <v>0</v>
      </c>
      <c r="AE453" s="67">
        <f t="shared" si="24"/>
        <v>0</v>
      </c>
      <c r="AF453" s="67">
        <f t="shared" si="24"/>
        <v>0</v>
      </c>
      <c r="AG453" s="67">
        <f t="shared" si="24"/>
        <v>0</v>
      </c>
      <c r="AH453" s="67">
        <f t="shared" si="24"/>
        <v>0</v>
      </c>
      <c r="AI453" s="67">
        <f t="shared" si="24"/>
        <v>0</v>
      </c>
      <c r="AJ453" s="67">
        <f t="shared" si="24"/>
        <v>0</v>
      </c>
      <c r="AK453" s="67">
        <f t="shared" si="24"/>
        <v>0</v>
      </c>
      <c r="AL453" s="67">
        <f t="shared" si="24"/>
        <v>0</v>
      </c>
      <c r="AM453" s="67">
        <f t="shared" si="24"/>
        <v>1</v>
      </c>
      <c r="AN453" s="67">
        <f t="shared" si="24"/>
        <v>0</v>
      </c>
      <c r="AO453" s="67">
        <f t="shared" si="24"/>
        <v>0</v>
      </c>
      <c r="AP453" s="67">
        <f t="shared" si="24"/>
        <v>0</v>
      </c>
      <c r="AQ453" s="67">
        <f t="shared" si="24"/>
        <v>0</v>
      </c>
      <c r="AR453" s="67">
        <f t="shared" si="24"/>
        <v>0</v>
      </c>
      <c r="AS453" s="67">
        <f t="shared" si="24"/>
        <v>2</v>
      </c>
      <c r="AT453" s="67">
        <f t="shared" si="24"/>
        <v>0</v>
      </c>
      <c r="AU453" s="67">
        <f t="shared" si="24"/>
        <v>4</v>
      </c>
      <c r="AV453" s="67">
        <f t="shared" si="24"/>
        <v>0</v>
      </c>
      <c r="AW453" s="67">
        <f t="shared" si="24"/>
        <v>0</v>
      </c>
      <c r="AX453" s="67">
        <f t="shared" si="24"/>
        <v>0</v>
      </c>
      <c r="AY453" s="67">
        <f t="shared" si="24"/>
        <v>0</v>
      </c>
      <c r="AZ453" s="67">
        <f t="shared" si="24"/>
        <v>0</v>
      </c>
      <c r="BA453" s="67">
        <f t="shared" si="24"/>
        <v>0</v>
      </c>
      <c r="BB453" s="67">
        <f t="shared" si="24"/>
        <v>0</v>
      </c>
      <c r="BC453" s="67">
        <f t="shared" si="24"/>
        <v>0</v>
      </c>
      <c r="BD453" s="67">
        <f t="shared" si="24"/>
        <v>0</v>
      </c>
      <c r="BE453" s="67">
        <f t="shared" si="24"/>
        <v>0</v>
      </c>
      <c r="BF453" s="67">
        <f t="shared" si="24"/>
        <v>0</v>
      </c>
      <c r="BG453" s="67">
        <f t="shared" si="24"/>
        <v>0</v>
      </c>
      <c r="BH453" s="67">
        <f t="shared" si="24"/>
        <v>0</v>
      </c>
      <c r="BI453" s="67">
        <f t="shared" si="24"/>
        <v>0</v>
      </c>
      <c r="BJ453" s="67">
        <f t="shared" si="24"/>
        <v>0</v>
      </c>
      <c r="BK453" s="67">
        <f t="shared" si="24"/>
        <v>0</v>
      </c>
      <c r="BL453" s="67">
        <f t="shared" si="24"/>
        <v>0</v>
      </c>
      <c r="BM453" s="67">
        <f t="shared" si="24"/>
        <v>0</v>
      </c>
    </row>
    <row r="454" spans="6:65" x14ac:dyDescent="0.25">
      <c r="F454" s="94" t="s">
        <v>404</v>
      </c>
      <c r="G454" s="67">
        <f t="shared" si="14"/>
        <v>29</v>
      </c>
      <c r="L454" s="7">
        <f>SUM(L300:L357)</f>
        <v>346000</v>
      </c>
      <c r="M454" s="7">
        <f>SUM(M300:M357)</f>
        <v>3460</v>
      </c>
      <c r="N454" s="7">
        <f>SUM(N300:N357)</f>
        <v>17300</v>
      </c>
      <c r="O454" s="67">
        <f>SUM(O300:O357)</f>
        <v>242</v>
      </c>
      <c r="P454" s="67"/>
      <c r="Q454" s="67"/>
      <c r="R454" s="67"/>
      <c r="S454" s="67"/>
      <c r="T454" s="106">
        <f>SUM(T300:T357)</f>
        <v>0</v>
      </c>
      <c r="U454" s="106"/>
      <c r="V454" s="106">
        <f t="shared" ref="V454:BH454" si="25">SUM(V300:V357)</f>
        <v>0</v>
      </c>
      <c r="W454" s="106">
        <f t="shared" si="25"/>
        <v>1</v>
      </c>
      <c r="X454" s="67">
        <f t="shared" si="25"/>
        <v>0</v>
      </c>
      <c r="Y454" s="67">
        <f t="shared" si="25"/>
        <v>0</v>
      </c>
      <c r="Z454" s="67">
        <f t="shared" si="25"/>
        <v>0</v>
      </c>
      <c r="AA454" s="67">
        <f t="shared" si="25"/>
        <v>0</v>
      </c>
      <c r="AB454" s="67">
        <f t="shared" si="25"/>
        <v>0</v>
      </c>
      <c r="AC454" s="67">
        <f t="shared" si="25"/>
        <v>0</v>
      </c>
      <c r="AD454" s="67">
        <f t="shared" si="25"/>
        <v>0</v>
      </c>
      <c r="AE454" s="67">
        <f t="shared" si="25"/>
        <v>0</v>
      </c>
      <c r="AF454" s="67">
        <f t="shared" si="25"/>
        <v>0</v>
      </c>
      <c r="AG454" s="67">
        <f t="shared" si="25"/>
        <v>0</v>
      </c>
      <c r="AH454" s="67">
        <f t="shared" si="25"/>
        <v>0</v>
      </c>
      <c r="AI454" s="67">
        <f t="shared" si="25"/>
        <v>0</v>
      </c>
      <c r="AJ454" s="67">
        <f t="shared" si="25"/>
        <v>0</v>
      </c>
      <c r="AK454" s="67">
        <f t="shared" si="25"/>
        <v>0</v>
      </c>
      <c r="AL454" s="67">
        <f t="shared" si="25"/>
        <v>0</v>
      </c>
      <c r="AM454" s="67">
        <f t="shared" si="25"/>
        <v>0</v>
      </c>
      <c r="AN454" s="67">
        <f t="shared" si="25"/>
        <v>0</v>
      </c>
      <c r="AO454" s="67">
        <f t="shared" si="25"/>
        <v>0</v>
      </c>
      <c r="AP454" s="67">
        <f t="shared" si="25"/>
        <v>0</v>
      </c>
      <c r="AQ454" s="67">
        <f t="shared" si="25"/>
        <v>0</v>
      </c>
      <c r="AR454" s="67">
        <f t="shared" si="25"/>
        <v>0</v>
      </c>
      <c r="AS454" s="67">
        <f t="shared" si="25"/>
        <v>0</v>
      </c>
      <c r="AT454" s="67">
        <f t="shared" si="25"/>
        <v>0</v>
      </c>
      <c r="AU454" s="67">
        <f t="shared" si="25"/>
        <v>0</v>
      </c>
      <c r="AV454" s="67">
        <f t="shared" si="25"/>
        <v>0</v>
      </c>
      <c r="AW454" s="67">
        <f t="shared" si="25"/>
        <v>7</v>
      </c>
      <c r="AX454" s="67">
        <f t="shared" si="25"/>
        <v>0</v>
      </c>
      <c r="AY454" s="67">
        <f t="shared" si="25"/>
        <v>0</v>
      </c>
      <c r="AZ454" s="67">
        <f t="shared" si="25"/>
        <v>0</v>
      </c>
      <c r="BA454" s="67">
        <f t="shared" si="25"/>
        <v>7</v>
      </c>
      <c r="BB454" s="67">
        <f t="shared" si="25"/>
        <v>0</v>
      </c>
      <c r="BC454" s="67">
        <f t="shared" si="25"/>
        <v>0</v>
      </c>
      <c r="BD454" s="67">
        <f t="shared" si="25"/>
        <v>0</v>
      </c>
      <c r="BE454" s="67">
        <f t="shared" si="25"/>
        <v>0</v>
      </c>
      <c r="BF454" s="67">
        <f t="shared" si="25"/>
        <v>0</v>
      </c>
      <c r="BG454" s="67">
        <f t="shared" si="25"/>
        <v>0</v>
      </c>
      <c r="BH454" s="67">
        <f t="shared" si="25"/>
        <v>0</v>
      </c>
      <c r="BI454" s="67">
        <f>SUM(BI300:BI357)</f>
        <v>1</v>
      </c>
      <c r="BJ454" s="67">
        <f>SUM(BJ300:BJ357)</f>
        <v>3</v>
      </c>
      <c r="BK454" s="67">
        <f>SUM(BK300:BK357)</f>
        <v>3</v>
      </c>
      <c r="BL454" s="67">
        <f>SUM(BL300:BL357)</f>
        <v>2</v>
      </c>
      <c r="BM454" s="67">
        <f>SUM(BM300:BM357)</f>
        <v>5</v>
      </c>
    </row>
    <row r="455" spans="6:65" x14ac:dyDescent="0.25">
      <c r="O455" s="67"/>
      <c r="P455" s="67"/>
      <c r="Q455" s="67"/>
      <c r="R455" s="67"/>
      <c r="S455" s="67"/>
      <c r="T455" s="106"/>
      <c r="U455" s="106"/>
      <c r="V455" s="106"/>
      <c r="W455" s="106"/>
      <c r="X455" s="67"/>
      <c r="Y455" s="67"/>
      <c r="Z455" s="67"/>
      <c r="AA455" s="67"/>
      <c r="AB455" s="67"/>
      <c r="AC455" s="67"/>
      <c r="AD455" s="67"/>
      <c r="AE455" s="67"/>
      <c r="AF455" s="67"/>
      <c r="AG455" s="67"/>
      <c r="AH455" s="67"/>
      <c r="AI455" s="67"/>
      <c r="AJ455" s="67"/>
      <c r="AK455" s="67"/>
      <c r="AL455" s="67"/>
      <c r="AM455" s="67"/>
      <c r="AN455" s="67"/>
      <c r="AO455" s="67"/>
      <c r="AP455" s="67"/>
      <c r="AQ455" s="67"/>
      <c r="AR455" s="67"/>
      <c r="AS455" s="67"/>
      <c r="AT455" s="67"/>
      <c r="AU455" s="67"/>
      <c r="AV455" s="67"/>
      <c r="AW455" s="67"/>
      <c r="AX455" s="67"/>
      <c r="AY455" s="67"/>
      <c r="AZ455" s="67"/>
      <c r="BA455" s="67"/>
      <c r="BB455" s="67"/>
      <c r="BC455" s="67"/>
      <c r="BD455" s="67"/>
      <c r="BE455" s="67"/>
      <c r="BF455" s="67"/>
      <c r="BG455" s="67"/>
      <c r="BH455" s="67"/>
      <c r="BI455" s="67"/>
      <c r="BJ455" s="67"/>
      <c r="BK455" s="67"/>
      <c r="BL455" s="67"/>
      <c r="BM455" s="67"/>
    </row>
    <row r="456" spans="6:65" x14ac:dyDescent="0.25">
      <c r="L456" s="100">
        <f>SUM(L444:L455)</f>
        <v>3036000</v>
      </c>
      <c r="M456" s="100">
        <f>SUM(M444:M455)</f>
        <v>30360</v>
      </c>
      <c r="N456" s="100">
        <f>SUM(N444:N455)</f>
        <v>151800</v>
      </c>
      <c r="O456" s="100">
        <f>SUM(O444:O455)</f>
        <v>1477</v>
      </c>
      <c r="P456" s="67"/>
      <c r="Q456" s="99" t="s">
        <v>512</v>
      </c>
      <c r="R456" s="67"/>
      <c r="S456" s="67"/>
      <c r="T456" s="100">
        <f>SUM(T444:T455)</f>
        <v>41</v>
      </c>
      <c r="U456" s="100"/>
      <c r="V456" s="100">
        <f>SUM(V444:V455)</f>
        <v>21</v>
      </c>
      <c r="W456" s="100">
        <f>SUM(W444:W455)</f>
        <v>23</v>
      </c>
      <c r="X456" s="98">
        <f t="shared" ref="X456:BH456" si="26">SUM(X444:X455)</f>
        <v>20</v>
      </c>
      <c r="Y456" s="98">
        <f t="shared" si="26"/>
        <v>4</v>
      </c>
      <c r="Z456" s="98">
        <f t="shared" si="26"/>
        <v>33</v>
      </c>
      <c r="AA456" s="98">
        <f t="shared" si="26"/>
        <v>26</v>
      </c>
      <c r="AB456" s="98">
        <f t="shared" si="26"/>
        <v>27</v>
      </c>
      <c r="AC456" s="98">
        <f t="shared" si="26"/>
        <v>35</v>
      </c>
      <c r="AD456" s="98">
        <f t="shared" si="26"/>
        <v>14</v>
      </c>
      <c r="AE456" s="98">
        <f t="shared" si="26"/>
        <v>12</v>
      </c>
      <c r="AF456" s="98">
        <f t="shared" si="26"/>
        <v>31</v>
      </c>
      <c r="AG456" s="98">
        <f t="shared" si="26"/>
        <v>17</v>
      </c>
      <c r="AH456" s="98">
        <f t="shared" si="26"/>
        <v>25</v>
      </c>
      <c r="AI456" s="98">
        <f t="shared" si="26"/>
        <v>10</v>
      </c>
      <c r="AJ456" s="98">
        <f t="shared" si="26"/>
        <v>8</v>
      </c>
      <c r="AK456" s="98">
        <f t="shared" si="26"/>
        <v>16</v>
      </c>
      <c r="AL456" s="98">
        <f t="shared" si="26"/>
        <v>23</v>
      </c>
      <c r="AM456" s="98">
        <f t="shared" si="26"/>
        <v>9</v>
      </c>
      <c r="AN456" s="98">
        <f t="shared" si="26"/>
        <v>8</v>
      </c>
      <c r="AO456" s="98">
        <f t="shared" si="26"/>
        <v>7</v>
      </c>
      <c r="AP456" s="98">
        <f t="shared" si="26"/>
        <v>9</v>
      </c>
      <c r="AQ456" s="98">
        <f t="shared" si="26"/>
        <v>12</v>
      </c>
      <c r="AR456" s="98">
        <f t="shared" si="26"/>
        <v>10</v>
      </c>
      <c r="AS456" s="98">
        <f t="shared" si="26"/>
        <v>13</v>
      </c>
      <c r="AT456" s="98">
        <f t="shared" si="26"/>
        <v>8</v>
      </c>
      <c r="AU456" s="98">
        <f t="shared" si="26"/>
        <v>14</v>
      </c>
      <c r="AV456" s="98">
        <f t="shared" si="26"/>
        <v>24</v>
      </c>
      <c r="AW456" s="98">
        <f t="shared" si="26"/>
        <v>30</v>
      </c>
      <c r="AX456" s="98">
        <f t="shared" si="26"/>
        <v>15</v>
      </c>
      <c r="AY456" s="98">
        <f t="shared" si="26"/>
        <v>25</v>
      </c>
      <c r="AZ456" s="98">
        <f t="shared" si="26"/>
        <v>19</v>
      </c>
      <c r="BA456" s="98">
        <f t="shared" si="26"/>
        <v>7</v>
      </c>
      <c r="BB456" s="98">
        <f t="shared" si="26"/>
        <v>5</v>
      </c>
      <c r="BC456" s="98">
        <f t="shared" si="26"/>
        <v>9</v>
      </c>
      <c r="BD456" s="98">
        <f t="shared" si="26"/>
        <v>11</v>
      </c>
      <c r="BE456" s="98">
        <f t="shared" si="26"/>
        <v>6</v>
      </c>
      <c r="BF456" s="98">
        <f t="shared" si="26"/>
        <v>7</v>
      </c>
      <c r="BG456" s="98">
        <f t="shared" si="26"/>
        <v>7</v>
      </c>
      <c r="BH456" s="98">
        <f t="shared" si="26"/>
        <v>9</v>
      </c>
      <c r="BI456" s="98">
        <f>SUM(BI444:BI455)</f>
        <v>11</v>
      </c>
      <c r="BJ456" s="98">
        <f>SUM(BJ444:BJ455)</f>
        <v>19</v>
      </c>
      <c r="BK456" s="98">
        <f>SUM(BK444:BK455)</f>
        <v>14</v>
      </c>
      <c r="BL456" s="98">
        <f>SUM(BL444:BL455)</f>
        <v>11</v>
      </c>
      <c r="BM456" s="98">
        <f>SUM(BM444:BM455)</f>
        <v>16</v>
      </c>
    </row>
    <row r="458" spans="6:65" x14ac:dyDescent="0.25">
      <c r="F458" s="69" t="s">
        <v>168</v>
      </c>
    </row>
    <row r="459" spans="6:65" x14ac:dyDescent="0.25">
      <c r="F459" t="s">
        <v>85</v>
      </c>
    </row>
    <row r="460" spans="6:65" x14ac:dyDescent="0.25">
      <c r="F460" t="s">
        <v>120</v>
      </c>
    </row>
    <row r="461" spans="6:65" x14ac:dyDescent="0.25">
      <c r="F461" t="s">
        <v>111</v>
      </c>
    </row>
    <row r="462" spans="6:65" x14ac:dyDescent="0.25">
      <c r="F462" t="s">
        <v>98</v>
      </c>
    </row>
    <row r="463" spans="6:65" x14ac:dyDescent="0.25">
      <c r="F463" t="s">
        <v>169</v>
      </c>
    </row>
    <row r="464" spans="6:65" x14ac:dyDescent="0.25">
      <c r="F464" t="s">
        <v>156</v>
      </c>
    </row>
    <row r="465" spans="6:23" x14ac:dyDescent="0.25">
      <c r="F465" t="s">
        <v>161</v>
      </c>
    </row>
    <row r="466" spans="6:23" x14ac:dyDescent="0.25">
      <c r="F466" t="s">
        <v>49</v>
      </c>
    </row>
    <row r="467" spans="6:23" x14ac:dyDescent="0.25">
      <c r="F467" t="s">
        <v>67</v>
      </c>
    </row>
    <row r="468" spans="6:23" x14ac:dyDescent="0.25">
      <c r="F468" t="s">
        <v>21</v>
      </c>
    </row>
    <row r="469" spans="6:23" x14ac:dyDescent="0.25">
      <c r="F469" t="s">
        <v>871</v>
      </c>
    </row>
    <row r="470" spans="6:23" x14ac:dyDescent="0.25">
      <c r="F470" t="s">
        <v>376</v>
      </c>
    </row>
    <row r="471" spans="6:23" x14ac:dyDescent="0.25">
      <c r="F471" t="s">
        <v>130</v>
      </c>
    </row>
    <row r="473" spans="6:23" x14ac:dyDescent="0.25">
      <c r="F473" t="s">
        <v>406</v>
      </c>
    </row>
    <row r="474" spans="6:23" x14ac:dyDescent="0.25">
      <c r="F474" t="s">
        <v>408</v>
      </c>
    </row>
    <row r="475" spans="6:23" x14ac:dyDescent="0.25">
      <c r="F475" t="s">
        <v>407</v>
      </c>
      <c r="T475" s="7" t="s">
        <v>594</v>
      </c>
    </row>
    <row r="477" spans="6:23" x14ac:dyDescent="0.25">
      <c r="F477" s="69" t="s">
        <v>599</v>
      </c>
      <c r="L477" s="104" t="s">
        <v>373</v>
      </c>
      <c r="M477" s="104" t="s">
        <v>4</v>
      </c>
      <c r="N477" s="104" t="s">
        <v>3</v>
      </c>
      <c r="T477" s="104" t="s">
        <v>373</v>
      </c>
      <c r="U477" s="104"/>
      <c r="V477" s="104" t="s">
        <v>3</v>
      </c>
      <c r="W477" s="104" t="s">
        <v>4</v>
      </c>
    </row>
    <row r="478" spans="6:23" x14ac:dyDescent="0.25">
      <c r="F478" t="s">
        <v>72</v>
      </c>
      <c r="L478" s="7">
        <f>SUM(L6:L23)</f>
        <v>130000</v>
      </c>
      <c r="M478" s="7">
        <f t="shared" ref="M478:M485" si="27">L478/100</f>
        <v>1300</v>
      </c>
      <c r="N478" s="7">
        <f t="shared" ref="N478:N485" si="28">L478/20</f>
        <v>6500</v>
      </c>
      <c r="T478" s="7">
        <f>L478*10</f>
        <v>1300000</v>
      </c>
      <c r="V478" s="7">
        <f t="shared" ref="V478:V487" si="29">N478*10</f>
        <v>65000</v>
      </c>
      <c r="W478" s="7">
        <f t="shared" ref="W478:W485" si="30">M478*10</f>
        <v>13000</v>
      </c>
    </row>
    <row r="479" spans="6:23" x14ac:dyDescent="0.25">
      <c r="F479" t="s">
        <v>593</v>
      </c>
      <c r="L479" s="7">
        <f>SUM(L25:L28)</f>
        <v>8000</v>
      </c>
      <c r="M479" s="7">
        <f t="shared" si="27"/>
        <v>80</v>
      </c>
      <c r="N479" s="7">
        <f t="shared" si="28"/>
        <v>400</v>
      </c>
      <c r="T479" s="7">
        <f>L479*10</f>
        <v>80000</v>
      </c>
      <c r="V479" s="7">
        <f t="shared" si="29"/>
        <v>4000</v>
      </c>
      <c r="W479" s="7">
        <f t="shared" si="30"/>
        <v>800</v>
      </c>
    </row>
    <row r="480" spans="6:23" x14ac:dyDescent="0.25">
      <c r="F480" s="5" t="s">
        <v>70</v>
      </c>
      <c r="G480" s="5"/>
      <c r="H480" s="5"/>
      <c r="I480" s="125"/>
      <c r="J480" s="125"/>
      <c r="K480" s="125"/>
      <c r="L480" s="112">
        <f>SUM(L42:L53)</f>
        <v>156000</v>
      </c>
      <c r="M480" s="112">
        <f t="shared" si="27"/>
        <v>1560</v>
      </c>
      <c r="N480" s="112">
        <f t="shared" si="28"/>
        <v>7800</v>
      </c>
      <c r="O480" s="5"/>
      <c r="P480" s="5"/>
      <c r="Q480" s="5"/>
      <c r="R480" s="5"/>
      <c r="S480" s="5"/>
      <c r="T480" s="112">
        <f>L480*10</f>
        <v>1560000</v>
      </c>
      <c r="U480" s="112"/>
      <c r="V480" s="112">
        <f t="shared" si="29"/>
        <v>78000</v>
      </c>
      <c r="W480" s="112">
        <f t="shared" si="30"/>
        <v>15600</v>
      </c>
    </row>
    <row r="481" spans="6:23" x14ac:dyDescent="0.25">
      <c r="F481" s="5" t="s">
        <v>102</v>
      </c>
      <c r="G481" s="5"/>
      <c r="H481" s="5"/>
      <c r="I481" s="125"/>
      <c r="J481" s="125"/>
      <c r="K481" s="125"/>
      <c r="L481" s="112">
        <f>SUM(L29:L38)</f>
        <v>136000</v>
      </c>
      <c r="M481" s="112">
        <f t="shared" si="27"/>
        <v>1360</v>
      </c>
      <c r="N481" s="112">
        <f t="shared" si="28"/>
        <v>6800</v>
      </c>
      <c r="O481" s="5"/>
      <c r="P481" s="5"/>
      <c r="Q481" s="5"/>
      <c r="R481" s="5"/>
      <c r="S481" s="5"/>
      <c r="T481" s="112">
        <f t="shared" ref="T481:T502" si="31">L481*10</f>
        <v>1360000</v>
      </c>
      <c r="U481" s="112"/>
      <c r="V481" s="112">
        <f t="shared" si="29"/>
        <v>68000</v>
      </c>
      <c r="W481" s="112">
        <f t="shared" si="30"/>
        <v>13600</v>
      </c>
    </row>
    <row r="482" spans="6:23" x14ac:dyDescent="0.25">
      <c r="F482" s="5" t="s">
        <v>597</v>
      </c>
      <c r="G482" s="5"/>
      <c r="H482" s="5"/>
      <c r="I482" s="125"/>
      <c r="J482" s="125"/>
      <c r="K482" s="125"/>
      <c r="L482" s="112">
        <f>SUM(L39:L41)</f>
        <v>16000</v>
      </c>
      <c r="M482" s="112">
        <f t="shared" si="27"/>
        <v>160</v>
      </c>
      <c r="N482" s="112">
        <f t="shared" si="28"/>
        <v>800</v>
      </c>
      <c r="O482" s="5"/>
      <c r="P482" s="5"/>
      <c r="Q482" s="5"/>
      <c r="R482" s="5"/>
      <c r="S482" s="5"/>
      <c r="T482" s="112">
        <f>L482*10</f>
        <v>160000</v>
      </c>
      <c r="U482" s="112"/>
      <c r="V482" s="112">
        <f t="shared" si="29"/>
        <v>8000</v>
      </c>
      <c r="W482" s="112">
        <f t="shared" si="30"/>
        <v>1600</v>
      </c>
    </row>
    <row r="483" spans="6:23" x14ac:dyDescent="0.25">
      <c r="F483" s="5" t="s">
        <v>93</v>
      </c>
      <c r="G483" s="5"/>
      <c r="H483" s="5"/>
      <c r="I483" s="125"/>
      <c r="J483" s="125"/>
      <c r="K483" s="125"/>
      <c r="L483" s="112">
        <f>SUM(L59:L67)</f>
        <v>155000</v>
      </c>
      <c r="M483" s="112">
        <f t="shared" si="27"/>
        <v>1550</v>
      </c>
      <c r="N483" s="112">
        <f t="shared" si="28"/>
        <v>7750</v>
      </c>
      <c r="O483" s="5"/>
      <c r="P483" s="5"/>
      <c r="Q483" s="5"/>
      <c r="R483" s="5"/>
      <c r="S483" s="5"/>
      <c r="T483" s="112">
        <f t="shared" si="31"/>
        <v>1550000</v>
      </c>
      <c r="U483" s="112"/>
      <c r="V483" s="112">
        <f t="shared" si="29"/>
        <v>77500</v>
      </c>
      <c r="W483" s="112">
        <f t="shared" si="30"/>
        <v>15500</v>
      </c>
    </row>
    <row r="484" spans="6:23" x14ac:dyDescent="0.25">
      <c r="F484" s="5" t="s">
        <v>41</v>
      </c>
      <c r="G484" s="5"/>
      <c r="H484" s="5"/>
      <c r="I484" s="125"/>
      <c r="J484" s="125"/>
      <c r="K484" s="125"/>
      <c r="L484" s="112">
        <f>SUM(L54:L58)</f>
        <v>45000</v>
      </c>
      <c r="M484" s="112">
        <f t="shared" si="27"/>
        <v>450</v>
      </c>
      <c r="N484" s="112">
        <f t="shared" si="28"/>
        <v>2250</v>
      </c>
      <c r="O484" s="5"/>
      <c r="P484" s="5"/>
      <c r="Q484" s="5"/>
      <c r="R484" s="5"/>
      <c r="S484" s="5"/>
      <c r="T484" s="112">
        <f t="shared" si="31"/>
        <v>450000</v>
      </c>
      <c r="U484" s="112"/>
      <c r="V484" s="112">
        <f t="shared" si="29"/>
        <v>22500</v>
      </c>
      <c r="W484" s="112">
        <f t="shared" si="30"/>
        <v>4500</v>
      </c>
    </row>
    <row r="485" spans="6:23" x14ac:dyDescent="0.25">
      <c r="F485" t="s">
        <v>90</v>
      </c>
      <c r="L485" s="7">
        <f>SUM(L68:L70)</f>
        <v>22000</v>
      </c>
      <c r="M485" s="7">
        <f t="shared" si="27"/>
        <v>220</v>
      </c>
      <c r="N485" s="7">
        <f t="shared" si="28"/>
        <v>1100</v>
      </c>
      <c r="T485" s="7">
        <f t="shared" si="31"/>
        <v>220000</v>
      </c>
      <c r="V485" s="7">
        <f t="shared" si="29"/>
        <v>11000</v>
      </c>
      <c r="W485" s="7">
        <f t="shared" si="30"/>
        <v>2200</v>
      </c>
    </row>
    <row r="486" spans="6:23" x14ac:dyDescent="0.25">
      <c r="F486" t="s">
        <v>598</v>
      </c>
      <c r="L486" s="7">
        <f>SUM(L71:L76)</f>
        <v>81000</v>
      </c>
      <c r="M486" s="7">
        <f t="shared" ref="M486:M502" si="32">L486/100</f>
        <v>810</v>
      </c>
      <c r="N486" s="7">
        <f t="shared" ref="N486:N502" si="33">L486/20</f>
        <v>4050</v>
      </c>
      <c r="T486" s="7">
        <f t="shared" si="31"/>
        <v>810000</v>
      </c>
      <c r="V486" s="7">
        <f t="shared" si="29"/>
        <v>40500</v>
      </c>
      <c r="W486" s="7">
        <f t="shared" ref="W486:W502" si="34">M486*10</f>
        <v>8100</v>
      </c>
    </row>
    <row r="487" spans="6:23" x14ac:dyDescent="0.25">
      <c r="F487" t="s">
        <v>141</v>
      </c>
      <c r="L487" s="7">
        <f>SUM(L77:L90)</f>
        <v>43000</v>
      </c>
      <c r="M487" s="7">
        <f t="shared" si="32"/>
        <v>430</v>
      </c>
      <c r="N487" s="7">
        <f t="shared" si="33"/>
        <v>2150</v>
      </c>
      <c r="T487" s="7">
        <f t="shared" si="31"/>
        <v>430000</v>
      </c>
      <c r="V487" s="7">
        <f t="shared" si="29"/>
        <v>21500</v>
      </c>
      <c r="W487" s="7">
        <f t="shared" si="34"/>
        <v>4300</v>
      </c>
    </row>
    <row r="488" spans="6:23" x14ac:dyDescent="0.25">
      <c r="F488" t="s">
        <v>320</v>
      </c>
    </row>
    <row r="489" spans="6:23" x14ac:dyDescent="0.25">
      <c r="F489" s="5" t="s">
        <v>40</v>
      </c>
      <c r="G489" s="5"/>
      <c r="H489" s="5"/>
      <c r="I489" s="125"/>
      <c r="J489" s="125"/>
      <c r="K489" s="125"/>
      <c r="L489" s="112">
        <f>SUM(L92:L112)</f>
        <v>295000</v>
      </c>
      <c r="M489" s="112">
        <f t="shared" si="32"/>
        <v>2950</v>
      </c>
      <c r="N489" s="112">
        <f t="shared" si="33"/>
        <v>14750</v>
      </c>
      <c r="O489" s="5"/>
      <c r="P489" s="5"/>
      <c r="Q489" s="5"/>
      <c r="R489" s="5"/>
      <c r="S489" s="5"/>
      <c r="T489" s="112">
        <f t="shared" si="31"/>
        <v>2950000</v>
      </c>
      <c r="U489" s="112"/>
      <c r="V489" s="112">
        <f t="shared" ref="V489:V500" si="35">N489*10</f>
        <v>147500</v>
      </c>
      <c r="W489" s="112">
        <f t="shared" si="34"/>
        <v>29500</v>
      </c>
    </row>
    <row r="490" spans="6:23" x14ac:dyDescent="0.25">
      <c r="F490" s="5" t="s">
        <v>155</v>
      </c>
      <c r="G490" s="5"/>
      <c r="H490" s="5"/>
      <c r="I490" s="125"/>
      <c r="J490" s="125"/>
      <c r="K490" s="125"/>
      <c r="L490" s="112">
        <f>SUM(L105:L111)</f>
        <v>148000</v>
      </c>
      <c r="M490" s="112">
        <f t="shared" si="32"/>
        <v>1480</v>
      </c>
      <c r="N490" s="112">
        <f t="shared" si="33"/>
        <v>7400</v>
      </c>
      <c r="O490" s="5"/>
      <c r="P490" s="5"/>
      <c r="Q490" s="5"/>
      <c r="R490" s="5"/>
      <c r="S490" s="5"/>
      <c r="T490" s="112">
        <f t="shared" si="31"/>
        <v>1480000</v>
      </c>
      <c r="U490" s="112"/>
      <c r="V490" s="112">
        <f t="shared" si="35"/>
        <v>74000</v>
      </c>
      <c r="W490" s="112">
        <f t="shared" si="34"/>
        <v>14800</v>
      </c>
    </row>
    <row r="491" spans="6:23" x14ac:dyDescent="0.25">
      <c r="F491" s="5" t="s">
        <v>1762</v>
      </c>
      <c r="G491" s="5"/>
      <c r="H491" s="5"/>
      <c r="I491" s="125"/>
      <c r="J491" s="125"/>
      <c r="K491" s="125"/>
      <c r="L491" s="112">
        <f>SUM(L113:L123)</f>
        <v>155000</v>
      </c>
      <c r="M491" s="112">
        <f t="shared" si="32"/>
        <v>1550</v>
      </c>
      <c r="N491" s="112">
        <f t="shared" si="33"/>
        <v>7750</v>
      </c>
      <c r="O491" s="5"/>
      <c r="P491" s="5"/>
      <c r="Q491" s="5"/>
      <c r="R491" s="5"/>
      <c r="S491" s="5"/>
      <c r="T491" s="112">
        <f t="shared" si="31"/>
        <v>1550000</v>
      </c>
      <c r="U491" s="112"/>
      <c r="V491" s="112">
        <f t="shared" si="35"/>
        <v>77500</v>
      </c>
      <c r="W491" s="112">
        <f t="shared" si="34"/>
        <v>15500</v>
      </c>
    </row>
    <row r="492" spans="6:23" x14ac:dyDescent="0.25">
      <c r="F492" s="5" t="s">
        <v>384</v>
      </c>
      <c r="G492" s="5"/>
      <c r="H492" s="5"/>
      <c r="I492" s="125"/>
      <c r="J492" s="125"/>
      <c r="K492" s="125"/>
      <c r="L492" s="112">
        <f>L124</f>
        <v>12000</v>
      </c>
      <c r="M492" s="112">
        <f t="shared" si="32"/>
        <v>120</v>
      </c>
      <c r="N492" s="112">
        <f t="shared" si="33"/>
        <v>600</v>
      </c>
      <c r="O492" s="5"/>
      <c r="P492" s="5"/>
      <c r="Q492" s="5"/>
      <c r="R492" s="5"/>
      <c r="S492" s="5"/>
      <c r="T492" s="112">
        <f t="shared" si="31"/>
        <v>120000</v>
      </c>
      <c r="U492" s="112"/>
      <c r="V492" s="112">
        <f t="shared" si="35"/>
        <v>6000</v>
      </c>
      <c r="W492" s="112">
        <f t="shared" si="34"/>
        <v>1200</v>
      </c>
    </row>
    <row r="493" spans="6:23" x14ac:dyDescent="0.25">
      <c r="F493" t="s">
        <v>47</v>
      </c>
      <c r="L493" s="7">
        <f>SUM(L125:L128)</f>
        <v>99000</v>
      </c>
      <c r="M493" s="7">
        <f t="shared" si="32"/>
        <v>990</v>
      </c>
      <c r="N493" s="7">
        <f t="shared" si="33"/>
        <v>4950</v>
      </c>
      <c r="T493" s="7">
        <f t="shared" si="31"/>
        <v>990000</v>
      </c>
      <c r="V493" s="7">
        <f t="shared" si="35"/>
        <v>49500</v>
      </c>
      <c r="W493" s="7">
        <f t="shared" si="34"/>
        <v>9900</v>
      </c>
    </row>
    <row r="494" spans="6:23" x14ac:dyDescent="0.25">
      <c r="F494" t="s">
        <v>595</v>
      </c>
      <c r="L494" s="7">
        <f>SUM(L131:L136)</f>
        <v>44000</v>
      </c>
      <c r="M494" s="7">
        <f t="shared" si="32"/>
        <v>440</v>
      </c>
      <c r="N494" s="7">
        <f t="shared" si="33"/>
        <v>2200</v>
      </c>
      <c r="T494" s="7">
        <f t="shared" si="31"/>
        <v>440000</v>
      </c>
      <c r="V494" s="7">
        <f t="shared" si="35"/>
        <v>22000</v>
      </c>
      <c r="W494" s="7">
        <f t="shared" si="34"/>
        <v>4400</v>
      </c>
    </row>
    <row r="495" spans="6:23" x14ac:dyDescent="0.25">
      <c r="F495" t="s">
        <v>596</v>
      </c>
      <c r="L495" s="7">
        <f>L129</f>
        <v>25000</v>
      </c>
      <c r="M495" s="7">
        <f t="shared" si="32"/>
        <v>250</v>
      </c>
      <c r="N495" s="7">
        <f t="shared" si="33"/>
        <v>1250</v>
      </c>
      <c r="T495" s="7">
        <f t="shared" si="31"/>
        <v>250000</v>
      </c>
      <c r="V495" s="7">
        <f t="shared" si="35"/>
        <v>12500</v>
      </c>
      <c r="W495" s="7">
        <f t="shared" si="34"/>
        <v>2500</v>
      </c>
    </row>
    <row r="496" spans="6:23" x14ac:dyDescent="0.25">
      <c r="F496" t="s">
        <v>68</v>
      </c>
      <c r="L496" s="7">
        <f>SUM(L137:L142)</f>
        <v>113000</v>
      </c>
      <c r="M496" s="7">
        <f t="shared" si="32"/>
        <v>1130</v>
      </c>
      <c r="N496" s="7">
        <f t="shared" si="33"/>
        <v>5650</v>
      </c>
      <c r="T496" s="7">
        <f t="shared" si="31"/>
        <v>1130000</v>
      </c>
      <c r="V496" s="7">
        <f t="shared" si="35"/>
        <v>56500</v>
      </c>
      <c r="W496" s="7">
        <f t="shared" si="34"/>
        <v>11300</v>
      </c>
    </row>
    <row r="497" spans="6:23" x14ac:dyDescent="0.25">
      <c r="F497" s="5" t="s">
        <v>5</v>
      </c>
      <c r="G497" s="5"/>
      <c r="H497" s="5"/>
      <c r="I497" s="125"/>
      <c r="J497" s="125"/>
      <c r="K497" s="125"/>
      <c r="L497" s="112">
        <f>SUM(L168:L183)</f>
        <v>128000</v>
      </c>
      <c r="M497" s="112">
        <f t="shared" si="32"/>
        <v>1280</v>
      </c>
      <c r="N497" s="112">
        <f t="shared" si="33"/>
        <v>6400</v>
      </c>
      <c r="O497" s="5"/>
      <c r="P497" s="5"/>
      <c r="Q497" s="5"/>
      <c r="R497" s="5"/>
      <c r="S497" s="5"/>
      <c r="T497" s="112">
        <f t="shared" si="31"/>
        <v>1280000</v>
      </c>
      <c r="U497" s="112"/>
      <c r="V497" s="112">
        <f t="shared" si="35"/>
        <v>64000</v>
      </c>
      <c r="W497" s="112">
        <f t="shared" si="34"/>
        <v>12800</v>
      </c>
    </row>
    <row r="498" spans="6:23" x14ac:dyDescent="0.25">
      <c r="F498" t="s">
        <v>568</v>
      </c>
      <c r="L498" s="7">
        <f>SUM(L144:L151)</f>
        <v>143000</v>
      </c>
      <c r="M498" s="7">
        <f t="shared" si="32"/>
        <v>1430</v>
      </c>
      <c r="N498" s="7">
        <f t="shared" si="33"/>
        <v>7150</v>
      </c>
      <c r="T498" s="7">
        <f t="shared" si="31"/>
        <v>1430000</v>
      </c>
      <c r="V498" s="7">
        <f t="shared" si="35"/>
        <v>71500</v>
      </c>
      <c r="W498" s="7">
        <f t="shared" si="34"/>
        <v>14300</v>
      </c>
    </row>
    <row r="499" spans="6:23" x14ac:dyDescent="0.25">
      <c r="F499" t="s">
        <v>888</v>
      </c>
      <c r="L499" s="7">
        <f>SUM(L155:L160)</f>
        <v>106000</v>
      </c>
      <c r="M499" s="7">
        <f t="shared" si="32"/>
        <v>1060</v>
      </c>
      <c r="N499" s="7">
        <f t="shared" si="33"/>
        <v>5300</v>
      </c>
      <c r="T499" s="7">
        <f t="shared" si="31"/>
        <v>1060000</v>
      </c>
      <c r="V499" s="7">
        <f t="shared" si="35"/>
        <v>53000</v>
      </c>
      <c r="W499" s="7">
        <f t="shared" si="34"/>
        <v>10600</v>
      </c>
    </row>
    <row r="500" spans="6:23" x14ac:dyDescent="0.25">
      <c r="F500" t="s">
        <v>128</v>
      </c>
      <c r="L500" s="7">
        <f>SUM(L161:L165)</f>
        <v>130000</v>
      </c>
      <c r="M500" s="7">
        <f t="shared" si="32"/>
        <v>1300</v>
      </c>
      <c r="N500" s="7">
        <f t="shared" si="33"/>
        <v>6500</v>
      </c>
      <c r="T500" s="7">
        <f t="shared" si="31"/>
        <v>1300000</v>
      </c>
      <c r="V500" s="7">
        <f t="shared" si="35"/>
        <v>65000</v>
      </c>
      <c r="W500" s="7">
        <f t="shared" si="34"/>
        <v>13000</v>
      </c>
    </row>
    <row r="502" spans="6:23" x14ac:dyDescent="0.25">
      <c r="F502" t="s">
        <v>569</v>
      </c>
      <c r="L502" s="7">
        <v>133000</v>
      </c>
      <c r="M502" s="7">
        <f t="shared" si="32"/>
        <v>1330</v>
      </c>
      <c r="N502" s="7">
        <f t="shared" si="33"/>
        <v>6650</v>
      </c>
      <c r="T502" s="7">
        <f t="shared" si="31"/>
        <v>1330000</v>
      </c>
      <c r="V502" s="7">
        <f>N502*10</f>
        <v>66500</v>
      </c>
      <c r="W502" s="7">
        <f t="shared" si="34"/>
        <v>13300</v>
      </c>
    </row>
  </sheetData>
  <conditionalFormatting sqref="Q5">
    <cfRule type="aboveAverage" dxfId="37" priority="56" stdDev="1"/>
  </conditionalFormatting>
  <conditionalFormatting sqref="Q26:Q28">
    <cfRule type="aboveAverage" dxfId="36" priority="59" stdDev="1"/>
  </conditionalFormatting>
  <conditionalFormatting sqref="Q72">
    <cfRule type="aboveAverage" dxfId="35" priority="13" stdDev="1"/>
  </conditionalFormatting>
  <conditionalFormatting sqref="Q112">
    <cfRule type="aboveAverage" dxfId="34" priority="57" stdDev="1"/>
  </conditionalFormatting>
  <conditionalFormatting sqref="Q143">
    <cfRule type="aboveAverage" dxfId="33" priority="12" stdDev="1"/>
  </conditionalFormatting>
  <conditionalFormatting sqref="Q166">
    <cfRule type="aboveAverage" dxfId="32" priority="14" stdDev="1"/>
  </conditionalFormatting>
  <conditionalFormatting sqref="Q201:Q202">
    <cfRule type="aboveAverage" dxfId="31" priority="87" stdDev="1"/>
  </conditionalFormatting>
  <conditionalFormatting sqref="Q203">
    <cfRule type="aboveAverage" dxfId="30" priority="51" stdDev="1"/>
  </conditionalFormatting>
  <conditionalFormatting sqref="Q206:Q210">
    <cfRule type="aboveAverage" dxfId="29" priority="425" stdDev="1"/>
  </conditionalFormatting>
  <conditionalFormatting sqref="Q212:Q217">
    <cfRule type="aboveAverage" dxfId="28" priority="113" stdDev="1"/>
  </conditionalFormatting>
  <conditionalFormatting sqref="Q219:Q223">
    <cfRule type="aboveAverage" dxfId="27" priority="217" stdDev="1"/>
  </conditionalFormatting>
  <conditionalFormatting sqref="Q225:Q228">
    <cfRule type="aboveAverage" dxfId="26" priority="451" stdDev="1"/>
  </conditionalFormatting>
  <conditionalFormatting sqref="Q230:Q235">
    <cfRule type="aboveAverage" dxfId="25" priority="347" stdDev="1"/>
  </conditionalFormatting>
  <conditionalFormatting sqref="Q241:Q247">
    <cfRule type="aboveAverage" dxfId="24" priority="243" stdDev="1"/>
  </conditionalFormatting>
  <conditionalFormatting sqref="Q248">
    <cfRule type="aboveAverage" dxfId="23" priority="9" stdDev="1"/>
  </conditionalFormatting>
  <conditionalFormatting sqref="Q249">
    <cfRule type="aboveAverage" dxfId="22" priority="7" stdDev="1"/>
  </conditionalFormatting>
  <conditionalFormatting sqref="Q251:Q254">
    <cfRule type="aboveAverage" dxfId="21" priority="165" stdDev="1"/>
  </conditionalFormatting>
  <conditionalFormatting sqref="Q256:Q259">
    <cfRule type="aboveAverage" dxfId="20" priority="191" stdDev="1"/>
  </conditionalFormatting>
  <conditionalFormatting sqref="Q261:Q265">
    <cfRule type="aboveAverage" dxfId="19" priority="139" stdDev="1"/>
  </conditionalFormatting>
  <conditionalFormatting sqref="Q266">
    <cfRule type="aboveAverage" dxfId="18" priority="10" stdDev="1"/>
  </conditionalFormatting>
  <conditionalFormatting sqref="Q267">
    <cfRule type="aboveAverage" dxfId="17" priority="6" stdDev="1"/>
  </conditionalFormatting>
  <conditionalFormatting sqref="Q269:Q274">
    <cfRule type="aboveAverage" dxfId="16" priority="399" stdDev="1"/>
  </conditionalFormatting>
  <conditionalFormatting sqref="Q276:Q281">
    <cfRule type="aboveAverage" dxfId="15" priority="269" stdDev="1"/>
  </conditionalFormatting>
  <conditionalFormatting sqref="Q282">
    <cfRule type="aboveAverage" dxfId="14" priority="3" stdDev="1"/>
  </conditionalFormatting>
  <conditionalFormatting sqref="Q283">
    <cfRule type="aboveAverage" dxfId="13" priority="5" stdDev="1"/>
  </conditionalFormatting>
  <conditionalFormatting sqref="Q284:Q295">
    <cfRule type="aboveAverage" dxfId="12" priority="1" stdDev="1"/>
  </conditionalFormatting>
  <conditionalFormatting sqref="Q325">
    <cfRule type="aboveAverage" dxfId="11" priority="555" stdDev="1"/>
  </conditionalFormatting>
  <conditionalFormatting sqref="Q327:Q337">
    <cfRule type="aboveAverage" dxfId="10" priority="22" stdDev="1"/>
  </conditionalFormatting>
  <conditionalFormatting sqref="Q339:Q347">
    <cfRule type="aboveAverage" dxfId="9" priority="477" stdDev="1"/>
  </conditionalFormatting>
  <conditionalFormatting sqref="Q349:Q356">
    <cfRule type="aboveAverage" dxfId="8" priority="503" stdDev="1"/>
  </conditionalFormatting>
  <conditionalFormatting sqref="Q358:Q364">
    <cfRule type="aboveAverage" dxfId="7" priority="607" stdDev="1"/>
  </conditionalFormatting>
  <conditionalFormatting sqref="Q366:Q374">
    <cfRule type="aboveAverage" dxfId="6" priority="659" stdDev="1"/>
  </conditionalFormatting>
  <conditionalFormatting sqref="Q376:Q384">
    <cfRule type="aboveAverage" dxfId="5" priority="633" stdDev="1"/>
  </conditionalFormatting>
  <conditionalFormatting sqref="Q386:Q395">
    <cfRule type="aboveAverage" dxfId="4" priority="19" stdDev="1"/>
  </conditionalFormatting>
  <conditionalFormatting sqref="Q397:Q405">
    <cfRule type="aboveAverage" dxfId="3" priority="685" stdDev="1"/>
  </conditionalFormatting>
  <conditionalFormatting sqref="Q407:Q416">
    <cfRule type="aboveAverage" dxfId="2" priority="711" stdDev="1"/>
  </conditionalFormatting>
  <conditionalFormatting sqref="Q417:Q426 Q268 Q236:Q240 Q218 Q211 Q357 Q338 Q326 Q396 Q365 Q296:Q324 Q348 Q275 Q229 Q250 Q255 Q260 Q375 Q385 Q406 Q29:Q71 Q73:Q111 Q167:Q200 Q204:Q205 Q224 Q113:Q142 Q6:Q25 Q144:Q165">
    <cfRule type="aboveAverage" dxfId="1" priority="714" stdDev="1"/>
  </conditionalFormatting>
  <conditionalFormatting sqref="Q427:Q434">
    <cfRule type="aboveAverage" dxfId="0" priority="581" stdDev="1"/>
  </conditionalFormatting>
  <pageMargins left="0.7" right="0.7" top="0.75" bottom="0.75" header="0.3" footer="0.3"/>
  <pageSetup orientation="portrait" horizontalDpi="1200" verticalDpi="1200" r:id="rId1"/>
  <ignoredErrors>
    <ignoredError sqref="P73:P75"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B9"/>
  <sheetViews>
    <sheetView workbookViewId="0">
      <selection activeCell="G462" sqref="G462"/>
    </sheetView>
  </sheetViews>
  <sheetFormatPr defaultRowHeight="15" x14ac:dyDescent="0.25"/>
  <cols>
    <col min="1" max="1" width="18.7109375" bestFit="1" customWidth="1"/>
    <col min="3" max="3" width="10.7109375" bestFit="1" customWidth="1"/>
    <col min="11" max="12" width="10.7109375" bestFit="1" customWidth="1"/>
    <col min="13" max="13" width="8.140625" bestFit="1" customWidth="1"/>
    <col min="14" max="14" width="6.7109375" bestFit="1" customWidth="1"/>
  </cols>
  <sheetData>
    <row r="5" spans="2:2" x14ac:dyDescent="0.25">
      <c r="B5" t="s">
        <v>589</v>
      </c>
    </row>
    <row r="6" spans="2:2" x14ac:dyDescent="0.25">
      <c r="B6" t="s">
        <v>590</v>
      </c>
    </row>
    <row r="8" spans="2:2" x14ac:dyDescent="0.25">
      <c r="B8" s="103" t="s">
        <v>592</v>
      </c>
    </row>
    <row r="9" spans="2:2" x14ac:dyDescent="0.25">
      <c r="B9" t="s">
        <v>591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136"/>
  <sheetViews>
    <sheetView workbookViewId="0">
      <selection activeCell="G462" sqref="G462"/>
    </sheetView>
  </sheetViews>
  <sheetFormatPr defaultRowHeight="15" x14ac:dyDescent="0.25"/>
  <cols>
    <col min="2" max="2" width="23.7109375" customWidth="1"/>
    <col min="3" max="3" width="14.5703125" bestFit="1" customWidth="1"/>
  </cols>
  <sheetData>
    <row r="2" spans="2:2" x14ac:dyDescent="0.25">
      <c r="B2" t="s">
        <v>2293</v>
      </c>
    </row>
    <row r="3" spans="2:2" x14ac:dyDescent="0.25">
      <c r="B3" t="s">
        <v>1887</v>
      </c>
    </row>
    <row r="4" spans="2:2" x14ac:dyDescent="0.25">
      <c r="B4" t="s">
        <v>1888</v>
      </c>
    </row>
    <row r="5" spans="2:2" x14ac:dyDescent="0.25">
      <c r="B5" t="s">
        <v>1889</v>
      </c>
    </row>
    <row r="6" spans="2:2" x14ac:dyDescent="0.25">
      <c r="B6" t="s">
        <v>1890</v>
      </c>
    </row>
    <row r="7" spans="2:2" x14ac:dyDescent="0.25">
      <c r="B7" t="s">
        <v>2294</v>
      </c>
    </row>
    <row r="9" spans="2:2" x14ac:dyDescent="0.25">
      <c r="B9" t="s">
        <v>2307</v>
      </c>
    </row>
    <row r="10" spans="2:2" x14ac:dyDescent="0.25">
      <c r="B10" t="s">
        <v>2308</v>
      </c>
    </row>
    <row r="11" spans="2:2" x14ac:dyDescent="0.25">
      <c r="B11" t="s">
        <v>2309</v>
      </c>
    </row>
    <row r="12" spans="2:2" x14ac:dyDescent="0.25">
      <c r="B12" t="s">
        <v>2310</v>
      </c>
    </row>
    <row r="13" spans="2:2" x14ac:dyDescent="0.25">
      <c r="B13" t="s">
        <v>2311</v>
      </c>
    </row>
    <row r="14" spans="2:2" x14ac:dyDescent="0.25">
      <c r="B14" t="s">
        <v>2312</v>
      </c>
    </row>
    <row r="15" spans="2:2" x14ac:dyDescent="0.25">
      <c r="B15" t="s">
        <v>2313</v>
      </c>
    </row>
    <row r="16" spans="2:2" x14ac:dyDescent="0.25">
      <c r="B16" t="s">
        <v>2314</v>
      </c>
    </row>
    <row r="17" spans="1:3" x14ac:dyDescent="0.25">
      <c r="B17" t="s">
        <v>2315</v>
      </c>
    </row>
    <row r="22" spans="1:3" x14ac:dyDescent="0.25">
      <c r="C22" s="69" t="s">
        <v>2302</v>
      </c>
    </row>
    <row r="23" spans="1:3" x14ac:dyDescent="0.25">
      <c r="A23">
        <v>1</v>
      </c>
      <c r="B23" t="s">
        <v>72</v>
      </c>
    </row>
    <row r="27" spans="1:3" x14ac:dyDescent="0.25">
      <c r="A27">
        <v>2</v>
      </c>
      <c r="B27" t="s">
        <v>2296</v>
      </c>
    </row>
    <row r="31" spans="1:3" x14ac:dyDescent="0.25">
      <c r="A31">
        <v>3</v>
      </c>
      <c r="B31" t="s">
        <v>102</v>
      </c>
    </row>
    <row r="36" spans="1:4" x14ac:dyDescent="0.25">
      <c r="A36">
        <v>4</v>
      </c>
      <c r="B36" t="s">
        <v>70</v>
      </c>
      <c r="C36" t="s">
        <v>2303</v>
      </c>
      <c r="D36" t="s">
        <v>2305</v>
      </c>
    </row>
    <row r="41" spans="1:4" x14ac:dyDescent="0.25">
      <c r="A41">
        <v>5</v>
      </c>
      <c r="B41" t="s">
        <v>41</v>
      </c>
    </row>
    <row r="46" spans="1:4" x14ac:dyDescent="0.25">
      <c r="A46">
        <v>6</v>
      </c>
      <c r="B46" t="s">
        <v>93</v>
      </c>
    </row>
    <row r="51" spans="1:2" x14ac:dyDescent="0.25">
      <c r="A51">
        <v>7</v>
      </c>
      <c r="B51" t="s">
        <v>90</v>
      </c>
    </row>
    <row r="56" spans="1:2" x14ac:dyDescent="0.25">
      <c r="A56">
        <v>8</v>
      </c>
      <c r="B56" t="s">
        <v>2297</v>
      </c>
    </row>
    <row r="60" spans="1:2" x14ac:dyDescent="0.25">
      <c r="A60">
        <v>9</v>
      </c>
      <c r="B60" t="s">
        <v>320</v>
      </c>
    </row>
    <row r="64" spans="1:2" x14ac:dyDescent="0.25">
      <c r="A64">
        <v>10</v>
      </c>
      <c r="B64" t="s">
        <v>2298</v>
      </c>
    </row>
    <row r="68" spans="1:2" x14ac:dyDescent="0.25">
      <c r="A68">
        <v>11</v>
      </c>
      <c r="B68" t="s">
        <v>1836</v>
      </c>
    </row>
    <row r="72" spans="1:2" x14ac:dyDescent="0.25">
      <c r="A72">
        <v>12</v>
      </c>
      <c r="B72" t="s">
        <v>40</v>
      </c>
    </row>
    <row r="76" spans="1:2" x14ac:dyDescent="0.25">
      <c r="A76">
        <v>13</v>
      </c>
      <c r="B76" t="s">
        <v>155</v>
      </c>
    </row>
    <row r="80" spans="1:2" x14ac:dyDescent="0.25">
      <c r="A80">
        <v>14</v>
      </c>
      <c r="B80" t="s">
        <v>1762</v>
      </c>
    </row>
    <row r="84" spans="1:2" x14ac:dyDescent="0.25">
      <c r="A84">
        <v>15</v>
      </c>
      <c r="B84" t="s">
        <v>47</v>
      </c>
    </row>
    <row r="88" spans="1:2" x14ac:dyDescent="0.25">
      <c r="A88">
        <v>16</v>
      </c>
      <c r="B88" t="s">
        <v>1886</v>
      </c>
    </row>
    <row r="92" spans="1:2" x14ac:dyDescent="0.25">
      <c r="A92">
        <v>17</v>
      </c>
      <c r="B92" t="s">
        <v>1069</v>
      </c>
    </row>
    <row r="96" spans="1:2" x14ac:dyDescent="0.25">
      <c r="A96">
        <v>18</v>
      </c>
      <c r="B96" t="s">
        <v>2254</v>
      </c>
    </row>
    <row r="100" spans="1:6" x14ac:dyDescent="0.25">
      <c r="A100">
        <v>19</v>
      </c>
      <c r="B100" t="s">
        <v>568</v>
      </c>
      <c r="C100" t="s">
        <v>2304</v>
      </c>
      <c r="D100" t="s">
        <v>2306</v>
      </c>
    </row>
    <row r="104" spans="1:6" x14ac:dyDescent="0.25">
      <c r="A104">
        <v>20</v>
      </c>
      <c r="B104" t="s">
        <v>2299</v>
      </c>
    </row>
    <row r="108" spans="1:6" x14ac:dyDescent="0.25">
      <c r="A108">
        <v>21</v>
      </c>
      <c r="B108" t="s">
        <v>888</v>
      </c>
    </row>
    <row r="112" spans="1:6" x14ac:dyDescent="0.25">
      <c r="A112">
        <v>22</v>
      </c>
      <c r="B112" t="s">
        <v>128</v>
      </c>
      <c r="C112" t="s">
        <v>2379</v>
      </c>
      <c r="F112" t="s">
        <v>2380</v>
      </c>
    </row>
    <row r="116" spans="1:2" x14ac:dyDescent="0.25">
      <c r="A116">
        <v>23</v>
      </c>
      <c r="B116" t="s">
        <v>1830</v>
      </c>
    </row>
    <row r="120" spans="1:2" x14ac:dyDescent="0.25">
      <c r="A120">
        <v>24</v>
      </c>
      <c r="B120" t="s">
        <v>1832</v>
      </c>
    </row>
    <row r="124" spans="1:2" x14ac:dyDescent="0.25">
      <c r="A124">
        <v>25</v>
      </c>
      <c r="B124" t="s">
        <v>1833</v>
      </c>
    </row>
    <row r="128" spans="1:2" x14ac:dyDescent="0.25">
      <c r="A128">
        <v>26</v>
      </c>
      <c r="B128" t="s">
        <v>1831</v>
      </c>
    </row>
    <row r="132" spans="1:2" x14ac:dyDescent="0.25">
      <c r="A132">
        <v>27</v>
      </c>
      <c r="B132" t="s">
        <v>2300</v>
      </c>
    </row>
    <row r="136" spans="1:2" x14ac:dyDescent="0.25">
      <c r="A136">
        <v>28</v>
      </c>
      <c r="B136" t="s">
        <v>2301</v>
      </c>
    </row>
  </sheetData>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6B79B-4AEE-4853-A3E1-2739E3B39E84}">
  <dimension ref="A1:P241"/>
  <sheetViews>
    <sheetView workbookViewId="0">
      <selection activeCell="G462" sqref="G462"/>
    </sheetView>
  </sheetViews>
  <sheetFormatPr defaultRowHeight="15" x14ac:dyDescent="0.25"/>
  <cols>
    <col min="1" max="1" width="16.85546875" customWidth="1"/>
    <col min="5" max="5" width="11.140625" bestFit="1" customWidth="1"/>
    <col min="6" max="6" width="11" bestFit="1" customWidth="1"/>
    <col min="7" max="7" width="9.7109375" bestFit="1" customWidth="1"/>
    <col min="8" max="8" width="9.5703125" bestFit="1" customWidth="1"/>
    <col min="9" max="9" width="10.7109375" bestFit="1" customWidth="1"/>
    <col min="12" max="12" width="11.140625" bestFit="1" customWidth="1"/>
    <col min="13" max="13" width="10.140625" bestFit="1" customWidth="1"/>
  </cols>
  <sheetData>
    <row r="1" spans="1:1" ht="18.75" x14ac:dyDescent="0.3">
      <c r="A1" s="1" t="s">
        <v>2423</v>
      </c>
    </row>
    <row r="2" spans="1:1" x14ac:dyDescent="0.25">
      <c r="A2" t="s">
        <v>2474</v>
      </c>
    </row>
    <row r="13" spans="1:1" x14ac:dyDescent="0.25">
      <c r="A13" t="s">
        <v>2424</v>
      </c>
    </row>
    <row r="14" spans="1:1" x14ac:dyDescent="0.25">
      <c r="A14" t="s">
        <v>2425</v>
      </c>
    </row>
    <row r="15" spans="1:1" x14ac:dyDescent="0.25">
      <c r="A15" t="s">
        <v>2426</v>
      </c>
    </row>
    <row r="16" spans="1:1" x14ac:dyDescent="0.25">
      <c r="A16" t="s">
        <v>2427</v>
      </c>
    </row>
    <row r="17" spans="1:1" x14ac:dyDescent="0.25">
      <c r="A17" t="s">
        <v>2428</v>
      </c>
    </row>
    <row r="18" spans="1:1" x14ac:dyDescent="0.25">
      <c r="A18" t="s">
        <v>2462</v>
      </c>
    </row>
    <row r="19" spans="1:1" x14ac:dyDescent="0.25">
      <c r="A19" t="s">
        <v>2453</v>
      </c>
    </row>
    <row r="20" spans="1:1" x14ac:dyDescent="0.25">
      <c r="A20" t="s">
        <v>2463</v>
      </c>
    </row>
    <row r="21" spans="1:1" x14ac:dyDescent="0.25">
      <c r="A21" t="s">
        <v>2429</v>
      </c>
    </row>
    <row r="22" spans="1:1" x14ac:dyDescent="0.25">
      <c r="A22" t="s">
        <v>2431</v>
      </c>
    </row>
    <row r="23" spans="1:1" x14ac:dyDescent="0.25">
      <c r="A23" t="s">
        <v>2430</v>
      </c>
    </row>
    <row r="24" spans="1:1" x14ac:dyDescent="0.25">
      <c r="A24" t="s">
        <v>2432</v>
      </c>
    </row>
    <row r="25" spans="1:1" x14ac:dyDescent="0.25">
      <c r="A25" t="s">
        <v>2433</v>
      </c>
    </row>
    <row r="26" spans="1:1" x14ac:dyDescent="0.25">
      <c r="A26" t="s">
        <v>2434</v>
      </c>
    </row>
    <row r="28" spans="1:1" x14ac:dyDescent="0.25">
      <c r="A28" s="69" t="s">
        <v>2452</v>
      </c>
    </row>
    <row r="29" spans="1:1" x14ac:dyDescent="0.25">
      <c r="A29" t="s">
        <v>2435</v>
      </c>
    </row>
    <row r="30" spans="1:1" x14ac:dyDescent="0.25">
      <c r="A30" t="s">
        <v>2468</v>
      </c>
    </row>
    <row r="31" spans="1:1" x14ac:dyDescent="0.25">
      <c r="A31" t="s">
        <v>2464</v>
      </c>
    </row>
    <row r="32" spans="1:1" x14ac:dyDescent="0.25">
      <c r="A32" t="s">
        <v>2465</v>
      </c>
    </row>
    <row r="33" spans="1:15" x14ac:dyDescent="0.25">
      <c r="A33" t="s">
        <v>2466</v>
      </c>
    </row>
    <row r="34" spans="1:15" x14ac:dyDescent="0.25">
      <c r="A34" t="s">
        <v>2470</v>
      </c>
    </row>
    <row r="35" spans="1:15" x14ac:dyDescent="0.25">
      <c r="A35" t="s">
        <v>2471</v>
      </c>
    </row>
    <row r="36" spans="1:15" x14ac:dyDescent="0.25">
      <c r="A36" t="s">
        <v>2472</v>
      </c>
    </row>
    <row r="37" spans="1:15" x14ac:dyDescent="0.25">
      <c r="A37" t="s">
        <v>2473</v>
      </c>
    </row>
    <row r="39" spans="1:15" x14ac:dyDescent="0.25">
      <c r="A39" t="s">
        <v>2451</v>
      </c>
    </row>
    <row r="40" spans="1:15" x14ac:dyDescent="0.25">
      <c r="A40" t="s">
        <v>2467</v>
      </c>
    </row>
    <row r="41" spans="1:15" x14ac:dyDescent="0.25">
      <c r="A41" t="s">
        <v>2436</v>
      </c>
    </row>
    <row r="42" spans="1:15" x14ac:dyDescent="0.25">
      <c r="A42" t="s">
        <v>2437</v>
      </c>
    </row>
    <row r="44" spans="1:15" ht="18.75" x14ac:dyDescent="0.3">
      <c r="A44" s="1" t="s">
        <v>2423</v>
      </c>
    </row>
    <row r="45" spans="1:15" ht="15.75" thickBot="1" x14ac:dyDescent="0.3"/>
    <row r="46" spans="1:15" x14ac:dyDescent="0.25">
      <c r="A46" s="173" t="s">
        <v>2447</v>
      </c>
      <c r="B46" s="174" t="s">
        <v>2450</v>
      </c>
      <c r="C46" s="175">
        <v>80</v>
      </c>
      <c r="D46" s="174" t="s">
        <v>2417</v>
      </c>
      <c r="E46" s="175">
        <v>1</v>
      </c>
      <c r="F46" s="174" t="s">
        <v>2418</v>
      </c>
      <c r="G46" s="175">
        <v>4</v>
      </c>
      <c r="H46" s="176" t="s">
        <v>2448</v>
      </c>
      <c r="I46" s="177">
        <v>40</v>
      </c>
      <c r="J46" s="178" t="s">
        <v>2449</v>
      </c>
      <c r="K46" s="177"/>
      <c r="L46" s="177">
        <v>100</v>
      </c>
      <c r="M46" s="177"/>
      <c r="N46" s="179"/>
    </row>
    <row r="47" spans="1:15" x14ac:dyDescent="0.25">
      <c r="A47" s="180" t="s">
        <v>2461</v>
      </c>
      <c r="B47" s="181" t="s">
        <v>2416</v>
      </c>
      <c r="C47" s="181" t="s">
        <v>2415</v>
      </c>
      <c r="D47" s="181" t="s">
        <v>2414</v>
      </c>
      <c r="E47" s="181" t="s">
        <v>2413</v>
      </c>
      <c r="F47" s="181" t="s">
        <v>2412</v>
      </c>
      <c r="G47" s="181" t="s">
        <v>2411</v>
      </c>
      <c r="H47" s="181" t="s">
        <v>2410</v>
      </c>
      <c r="I47" s="181" t="s">
        <v>2409</v>
      </c>
      <c r="J47" s="181" t="s">
        <v>2408</v>
      </c>
      <c r="K47" s="181" t="s">
        <v>2407</v>
      </c>
      <c r="L47" s="181" t="s">
        <v>2422</v>
      </c>
      <c r="M47" s="181" t="s">
        <v>2419</v>
      </c>
      <c r="N47" s="182" t="s">
        <v>2421</v>
      </c>
    </row>
    <row r="48" spans="1:15" x14ac:dyDescent="0.25">
      <c r="A48" s="183" t="s">
        <v>249</v>
      </c>
      <c r="B48" s="170">
        <v>1</v>
      </c>
      <c r="C48" s="170"/>
      <c r="D48" s="170"/>
      <c r="E48" s="170"/>
      <c r="F48" s="170"/>
      <c r="G48" s="170"/>
      <c r="H48" s="170"/>
      <c r="I48" s="170"/>
      <c r="J48" s="170"/>
      <c r="K48" s="170"/>
      <c r="L48" s="170">
        <f>SUM(B48:K48)</f>
        <v>1</v>
      </c>
      <c r="M48" s="169">
        <f>L48/C46</f>
        <v>1.2500000000000001E-2</v>
      </c>
      <c r="N48" s="184">
        <v>0.01</v>
      </c>
      <c r="O48" s="67"/>
    </row>
    <row r="49" spans="1:15" x14ac:dyDescent="0.25">
      <c r="A49" s="183" t="s">
        <v>252</v>
      </c>
      <c r="B49" s="170"/>
      <c r="C49" s="170"/>
      <c r="D49" s="170"/>
      <c r="E49" s="170"/>
      <c r="F49" s="170"/>
      <c r="G49" s="170"/>
      <c r="H49" s="170"/>
      <c r="I49" s="170"/>
      <c r="J49" s="170"/>
      <c r="K49" s="170"/>
      <c r="L49" s="170">
        <f>SUM(B49:K49)</f>
        <v>0</v>
      </c>
      <c r="M49" s="169">
        <f>L49/C46</f>
        <v>0</v>
      </c>
      <c r="N49" s="184">
        <v>5.0000000000000001E-3</v>
      </c>
      <c r="O49" s="67"/>
    </row>
    <row r="50" spans="1:15" x14ac:dyDescent="0.25">
      <c r="A50" s="183" t="s">
        <v>261</v>
      </c>
      <c r="B50" s="170">
        <v>10</v>
      </c>
      <c r="C50" s="170">
        <v>10</v>
      </c>
      <c r="D50" s="170">
        <v>10</v>
      </c>
      <c r="E50" s="170">
        <v>10</v>
      </c>
      <c r="F50" s="170">
        <v>10</v>
      </c>
      <c r="G50" s="170">
        <v>10</v>
      </c>
      <c r="H50" s="170">
        <v>5</v>
      </c>
      <c r="I50" s="170"/>
      <c r="J50" s="170"/>
      <c r="K50" s="170"/>
      <c r="L50" s="170">
        <f>SUM(B50:K50)</f>
        <v>65</v>
      </c>
      <c r="M50" s="169">
        <f>L50/C46</f>
        <v>0.8125</v>
      </c>
      <c r="N50" s="184">
        <v>0.8</v>
      </c>
      <c r="O50" s="67"/>
    </row>
    <row r="51" spans="1:15" x14ac:dyDescent="0.25">
      <c r="A51" s="183" t="s">
        <v>265</v>
      </c>
      <c r="B51" s="170">
        <v>9</v>
      </c>
      <c r="C51" s="170"/>
      <c r="D51" s="170"/>
      <c r="E51" s="170"/>
      <c r="F51" s="170"/>
      <c r="G51" s="170"/>
      <c r="H51" s="170"/>
      <c r="I51" s="170"/>
      <c r="J51" s="170"/>
      <c r="K51" s="170"/>
      <c r="L51" s="170">
        <f>SUM(B51:K51)</f>
        <v>9</v>
      </c>
      <c r="M51" s="169">
        <f>L51/C46</f>
        <v>0.1125</v>
      </c>
      <c r="N51" s="184">
        <v>0.14000000000000001</v>
      </c>
      <c r="O51" s="67"/>
    </row>
    <row r="52" spans="1:15" x14ac:dyDescent="0.25">
      <c r="A52" s="183" t="s">
        <v>281</v>
      </c>
      <c r="B52" s="170">
        <v>5</v>
      </c>
      <c r="C52" s="170"/>
      <c r="D52" s="170"/>
      <c r="E52" s="170"/>
      <c r="F52" s="170"/>
      <c r="G52" s="170"/>
      <c r="H52" s="170"/>
      <c r="I52" s="170"/>
      <c r="J52" s="170"/>
      <c r="K52" s="170"/>
      <c r="L52" s="170">
        <f>SUM(B52:K52)</f>
        <v>5</v>
      </c>
      <c r="M52" s="169">
        <f>L52/C46</f>
        <v>6.25E-2</v>
      </c>
      <c r="N52" s="184">
        <v>1.7500000000000002E-2</v>
      </c>
      <c r="O52" s="67"/>
    </row>
    <row r="53" spans="1:15" x14ac:dyDescent="0.25">
      <c r="A53" s="183" t="s">
        <v>2406</v>
      </c>
      <c r="B53" s="167">
        <v>0.9</v>
      </c>
      <c r="C53" s="167">
        <v>0.8</v>
      </c>
      <c r="D53" s="167">
        <v>0.7</v>
      </c>
      <c r="E53" s="167">
        <v>0.6</v>
      </c>
      <c r="F53" s="167">
        <v>0.5</v>
      </c>
      <c r="G53" s="167">
        <v>0.4</v>
      </c>
      <c r="H53" s="167">
        <v>0.3</v>
      </c>
      <c r="I53" s="167">
        <v>0.2</v>
      </c>
      <c r="J53" s="167">
        <v>0.1</v>
      </c>
      <c r="K53" s="167">
        <v>0.05</v>
      </c>
      <c r="L53" s="166"/>
      <c r="M53" s="168"/>
      <c r="N53" s="185">
        <v>2.5000000000000001E-3</v>
      </c>
    </row>
    <row r="54" spans="1:15" x14ac:dyDescent="0.25">
      <c r="A54" s="183" t="s">
        <v>257</v>
      </c>
      <c r="B54" s="167">
        <v>0.9</v>
      </c>
      <c r="C54" s="167">
        <v>0.8</v>
      </c>
      <c r="D54" s="167">
        <v>0.7</v>
      </c>
      <c r="E54" s="167">
        <v>0.6</v>
      </c>
      <c r="F54" s="167">
        <v>0.5</v>
      </c>
      <c r="G54" s="167">
        <v>0.4</v>
      </c>
      <c r="H54" s="167">
        <v>0.3</v>
      </c>
      <c r="I54" s="167">
        <v>0.2</v>
      </c>
      <c r="J54" s="167">
        <v>0.1</v>
      </c>
      <c r="K54" s="167">
        <v>0.05</v>
      </c>
      <c r="L54" s="166"/>
      <c r="M54" s="168"/>
      <c r="N54" s="185">
        <v>2.5000000000000001E-3</v>
      </c>
    </row>
    <row r="55" spans="1:15" x14ac:dyDescent="0.25">
      <c r="A55" s="183" t="s">
        <v>259</v>
      </c>
      <c r="B55" s="167">
        <v>0.9</v>
      </c>
      <c r="C55" s="167">
        <v>0.8</v>
      </c>
      <c r="D55" s="167">
        <v>0.7</v>
      </c>
      <c r="E55" s="167">
        <v>0.6</v>
      </c>
      <c r="F55" s="167">
        <v>0.5</v>
      </c>
      <c r="G55" s="167">
        <v>0.4</v>
      </c>
      <c r="H55" s="167">
        <v>0.3</v>
      </c>
      <c r="I55" s="167">
        <v>0.2</v>
      </c>
      <c r="J55" s="167">
        <v>0.1</v>
      </c>
      <c r="K55" s="167">
        <v>0.05</v>
      </c>
      <c r="L55" s="166"/>
      <c r="M55" s="168"/>
      <c r="N55" s="185">
        <v>2.5000000000000001E-3</v>
      </c>
    </row>
    <row r="56" spans="1:15" x14ac:dyDescent="0.25">
      <c r="A56" s="183" t="s">
        <v>263</v>
      </c>
      <c r="B56" s="167">
        <v>0.9</v>
      </c>
      <c r="C56" s="167">
        <v>0.8</v>
      </c>
      <c r="D56" s="167">
        <v>0.7</v>
      </c>
      <c r="E56" s="167">
        <v>0.6</v>
      </c>
      <c r="F56" s="167">
        <v>0.5</v>
      </c>
      <c r="G56" s="167">
        <v>0.4</v>
      </c>
      <c r="H56" s="167">
        <v>0.3</v>
      </c>
      <c r="I56" s="167">
        <v>0.2</v>
      </c>
      <c r="J56" s="167">
        <v>0.1</v>
      </c>
      <c r="K56" s="167">
        <v>0.05</v>
      </c>
      <c r="L56" s="166"/>
      <c r="M56" s="168"/>
      <c r="N56" s="185">
        <v>2.5000000000000001E-3</v>
      </c>
    </row>
    <row r="57" spans="1:15" x14ac:dyDescent="0.25">
      <c r="A57" s="183" t="s">
        <v>268</v>
      </c>
      <c r="B57" s="167">
        <v>0.9</v>
      </c>
      <c r="C57" s="167">
        <v>0.8</v>
      </c>
      <c r="D57" s="167">
        <v>0.7</v>
      </c>
      <c r="E57" s="167">
        <v>0.6</v>
      </c>
      <c r="F57" s="167">
        <v>0.5</v>
      </c>
      <c r="G57" s="167">
        <v>0.4</v>
      </c>
      <c r="H57" s="167">
        <v>0.3</v>
      </c>
      <c r="I57" s="167">
        <v>0.2</v>
      </c>
      <c r="J57" s="167">
        <v>0.1</v>
      </c>
      <c r="K57" s="167">
        <v>0.05</v>
      </c>
      <c r="L57" s="166"/>
      <c r="M57" s="168"/>
      <c r="N57" s="185">
        <v>2.5000000000000001E-3</v>
      </c>
    </row>
    <row r="58" spans="1:15" x14ac:dyDescent="0.25">
      <c r="A58" s="183" t="s">
        <v>2405</v>
      </c>
      <c r="B58" s="167">
        <v>0.9</v>
      </c>
      <c r="C58" s="167">
        <v>0.8</v>
      </c>
      <c r="D58" s="167">
        <v>0.7</v>
      </c>
      <c r="E58" s="167">
        <v>0.6</v>
      </c>
      <c r="F58" s="167">
        <v>0.5</v>
      </c>
      <c r="G58" s="167">
        <v>0.4</v>
      </c>
      <c r="H58" s="167">
        <v>0.3</v>
      </c>
      <c r="I58" s="167">
        <v>0.2</v>
      </c>
      <c r="J58" s="167">
        <v>0.1</v>
      </c>
      <c r="K58" s="167">
        <v>0.05</v>
      </c>
      <c r="L58" s="166"/>
      <c r="M58" s="168"/>
      <c r="N58" s="185">
        <v>2.5000000000000001E-3</v>
      </c>
    </row>
    <row r="59" spans="1:15" x14ac:dyDescent="0.25">
      <c r="A59" s="183" t="s">
        <v>273</v>
      </c>
      <c r="B59" s="167">
        <v>0.9</v>
      </c>
      <c r="C59" s="167">
        <v>0.8</v>
      </c>
      <c r="D59" s="167">
        <v>0.7</v>
      </c>
      <c r="E59" s="167">
        <v>0.6</v>
      </c>
      <c r="F59" s="167">
        <v>0.5</v>
      </c>
      <c r="G59" s="167">
        <v>0.4</v>
      </c>
      <c r="H59" s="167">
        <v>0.3</v>
      </c>
      <c r="I59" s="167">
        <v>0.2</v>
      </c>
      <c r="J59" s="167">
        <v>0.1</v>
      </c>
      <c r="K59" s="167">
        <v>0.05</v>
      </c>
      <c r="L59" s="166"/>
      <c r="M59" s="168"/>
      <c r="N59" s="185">
        <v>2.5000000000000001E-3</v>
      </c>
    </row>
    <row r="60" spans="1:15" x14ac:dyDescent="0.25">
      <c r="A60" s="183" t="s">
        <v>276</v>
      </c>
      <c r="B60" s="167">
        <v>0.9</v>
      </c>
      <c r="C60" s="167">
        <v>0.8</v>
      </c>
      <c r="D60" s="167">
        <v>0.7</v>
      </c>
      <c r="E60" s="167">
        <v>0.6</v>
      </c>
      <c r="F60" s="167">
        <v>0.5</v>
      </c>
      <c r="G60" s="167">
        <v>0.4</v>
      </c>
      <c r="H60" s="167">
        <v>0.3</v>
      </c>
      <c r="I60" s="167">
        <v>0.2</v>
      </c>
      <c r="J60" s="167">
        <v>0.1</v>
      </c>
      <c r="K60" s="167">
        <v>0.05</v>
      </c>
      <c r="L60" s="166"/>
      <c r="M60" s="168"/>
      <c r="N60" s="185">
        <v>2.5000000000000001E-3</v>
      </c>
    </row>
    <row r="61" spans="1:15" x14ac:dyDescent="0.25">
      <c r="A61" s="183" t="s">
        <v>277</v>
      </c>
      <c r="B61" s="167">
        <v>0.9</v>
      </c>
      <c r="C61" s="167">
        <v>0.8</v>
      </c>
      <c r="D61" s="167">
        <v>0.7</v>
      </c>
      <c r="E61" s="167">
        <v>0.6</v>
      </c>
      <c r="F61" s="167">
        <v>0.5</v>
      </c>
      <c r="G61" s="167">
        <v>0.4</v>
      </c>
      <c r="H61" s="167">
        <v>0.3</v>
      </c>
      <c r="I61" s="167">
        <v>0.2</v>
      </c>
      <c r="J61" s="167">
        <v>0.1</v>
      </c>
      <c r="K61" s="167">
        <v>0.05</v>
      </c>
      <c r="L61" s="166"/>
      <c r="M61" s="168"/>
      <c r="N61" s="185">
        <v>2.5000000000000001E-3</v>
      </c>
    </row>
    <row r="62" spans="1:15" x14ac:dyDescent="0.25">
      <c r="A62" s="183" t="s">
        <v>279</v>
      </c>
      <c r="B62" s="167">
        <v>0.9</v>
      </c>
      <c r="C62" s="167">
        <v>0.8</v>
      </c>
      <c r="D62" s="167">
        <v>0.7</v>
      </c>
      <c r="E62" s="167">
        <v>0.6</v>
      </c>
      <c r="F62" s="167">
        <v>0.5</v>
      </c>
      <c r="G62" s="167">
        <v>0.4</v>
      </c>
      <c r="H62" s="167">
        <v>0.3</v>
      </c>
      <c r="I62" s="167">
        <v>0.2</v>
      </c>
      <c r="J62" s="167">
        <v>0.1</v>
      </c>
      <c r="K62" s="167">
        <v>0.05</v>
      </c>
      <c r="L62" s="166"/>
      <c r="M62" s="168"/>
      <c r="N62" s="185">
        <v>2.5000000000000001E-3</v>
      </c>
    </row>
    <row r="63" spans="1:15" x14ac:dyDescent="0.25">
      <c r="A63" s="183" t="s">
        <v>284</v>
      </c>
      <c r="B63" s="167">
        <v>0.9</v>
      </c>
      <c r="C63" s="167">
        <v>0.8</v>
      </c>
      <c r="D63" s="167">
        <v>0.7</v>
      </c>
      <c r="E63" s="167">
        <v>0.6</v>
      </c>
      <c r="F63" s="167">
        <v>0.5</v>
      </c>
      <c r="G63" s="167">
        <v>0.4</v>
      </c>
      <c r="H63" s="167">
        <v>0.3</v>
      </c>
      <c r="I63" s="167">
        <v>0.2</v>
      </c>
      <c r="J63" s="167">
        <v>0.1</v>
      </c>
      <c r="K63" s="167">
        <v>0.05</v>
      </c>
      <c r="L63" s="166"/>
      <c r="M63" s="168"/>
      <c r="N63" s="185">
        <v>2.5000000000000001E-3</v>
      </c>
    </row>
    <row r="64" spans="1:15" ht="15.75" thickBot="1" x14ac:dyDescent="0.3">
      <c r="A64" s="186"/>
      <c r="B64" s="187">
        <f>SUM(B48:B53)</f>
        <v>25.9</v>
      </c>
      <c r="C64" s="187">
        <f t="shared" ref="C64:K64" si="0">SUM(C48:C52)</f>
        <v>10</v>
      </c>
      <c r="D64" s="187">
        <f t="shared" si="0"/>
        <v>10</v>
      </c>
      <c r="E64" s="187">
        <f t="shared" si="0"/>
        <v>10</v>
      </c>
      <c r="F64" s="187">
        <f t="shared" si="0"/>
        <v>10</v>
      </c>
      <c r="G64" s="187">
        <f t="shared" si="0"/>
        <v>10</v>
      </c>
      <c r="H64" s="187">
        <f t="shared" si="0"/>
        <v>5</v>
      </c>
      <c r="I64" s="187">
        <f t="shared" si="0"/>
        <v>0</v>
      </c>
      <c r="J64" s="187">
        <f t="shared" si="0"/>
        <v>0</v>
      </c>
      <c r="K64" s="187">
        <f t="shared" si="0"/>
        <v>0</v>
      </c>
      <c r="L64" s="187">
        <f>SUM(L48:L63)</f>
        <v>80</v>
      </c>
      <c r="M64" s="188">
        <f>SUM(M48:M63)</f>
        <v>1</v>
      </c>
      <c r="N64" s="189">
        <f>SUM(N48:N63)</f>
        <v>0.99999999999999944</v>
      </c>
    </row>
    <row r="65" spans="1:15" ht="15.75" thickBot="1" x14ac:dyDescent="0.3"/>
    <row r="66" spans="1:15" x14ac:dyDescent="0.25">
      <c r="A66" s="173" t="s">
        <v>198</v>
      </c>
      <c r="B66" s="174" t="s">
        <v>2450</v>
      </c>
      <c r="C66" s="175">
        <v>400</v>
      </c>
      <c r="D66" s="174" t="s">
        <v>2417</v>
      </c>
      <c r="E66" s="175">
        <v>4</v>
      </c>
      <c r="F66" s="174" t="s">
        <v>2418</v>
      </c>
      <c r="G66" s="175">
        <v>20</v>
      </c>
      <c r="H66" s="176" t="s">
        <v>2448</v>
      </c>
      <c r="I66" s="177">
        <v>100</v>
      </c>
      <c r="J66" s="178" t="s">
        <v>2449</v>
      </c>
      <c r="K66" s="177"/>
      <c r="L66" s="175">
        <v>1250</v>
      </c>
      <c r="M66" s="177"/>
      <c r="N66" s="179"/>
    </row>
    <row r="67" spans="1:15" x14ac:dyDescent="0.25">
      <c r="A67" s="180" t="s">
        <v>2460</v>
      </c>
      <c r="B67" s="125" t="s">
        <v>2416</v>
      </c>
      <c r="C67" s="125" t="s">
        <v>2415</v>
      </c>
      <c r="D67" s="125" t="s">
        <v>2414</v>
      </c>
      <c r="E67" s="125" t="s">
        <v>2413</v>
      </c>
      <c r="F67" s="125" t="s">
        <v>2412</v>
      </c>
      <c r="G67" s="125" t="s">
        <v>2411</v>
      </c>
      <c r="H67" s="125" t="s">
        <v>2410</v>
      </c>
      <c r="I67" s="125" t="s">
        <v>2409</v>
      </c>
      <c r="J67" s="125" t="s">
        <v>2408</v>
      </c>
      <c r="K67" s="125" t="s">
        <v>2407</v>
      </c>
      <c r="L67" s="125" t="s">
        <v>2422</v>
      </c>
      <c r="M67" s="125" t="s">
        <v>2419</v>
      </c>
      <c r="N67" s="190" t="s">
        <v>2421</v>
      </c>
    </row>
    <row r="68" spans="1:15" x14ac:dyDescent="0.25">
      <c r="A68" s="183" t="s">
        <v>249</v>
      </c>
      <c r="B68" s="170">
        <v>2</v>
      </c>
      <c r="C68" s="170">
        <v>1</v>
      </c>
      <c r="D68" s="170">
        <v>1</v>
      </c>
      <c r="E68" s="170"/>
      <c r="F68" s="170"/>
      <c r="G68" s="170"/>
      <c r="H68" s="170"/>
      <c r="I68" s="170"/>
      <c r="J68" s="170"/>
      <c r="K68" s="170"/>
      <c r="L68" s="170">
        <f>SUM(B68:K68)</f>
        <v>4</v>
      </c>
      <c r="M68" s="169">
        <f>L68/C66</f>
        <v>0.01</v>
      </c>
      <c r="N68" s="184">
        <v>0.01</v>
      </c>
      <c r="O68" s="67"/>
    </row>
    <row r="69" spans="1:15" x14ac:dyDescent="0.25">
      <c r="A69" s="183" t="s">
        <v>252</v>
      </c>
      <c r="B69" s="170"/>
      <c r="C69" s="170"/>
      <c r="D69" s="170"/>
      <c r="E69" s="170"/>
      <c r="F69" s="170"/>
      <c r="G69" s="170"/>
      <c r="H69" s="170"/>
      <c r="I69" s="170"/>
      <c r="J69" s="170"/>
      <c r="K69" s="170"/>
      <c r="L69" s="170">
        <f>SUM(B69:K69)</f>
        <v>0</v>
      </c>
      <c r="M69" s="169">
        <f>L69/C66</f>
        <v>0</v>
      </c>
      <c r="N69" s="184">
        <v>5.0000000000000001E-3</v>
      </c>
      <c r="O69" s="67"/>
    </row>
    <row r="70" spans="1:15" x14ac:dyDescent="0.25">
      <c r="A70" s="183" t="s">
        <v>261</v>
      </c>
      <c r="B70" s="170">
        <v>150</v>
      </c>
      <c r="C70" s="170">
        <v>75</v>
      </c>
      <c r="D70" s="170">
        <v>50</v>
      </c>
      <c r="E70" s="170">
        <v>25</v>
      </c>
      <c r="F70" s="170">
        <v>10</v>
      </c>
      <c r="G70" s="170">
        <v>5</v>
      </c>
      <c r="H70" s="170">
        <v>1</v>
      </c>
      <c r="I70" s="170">
        <v>1</v>
      </c>
      <c r="J70" s="170">
        <v>1</v>
      </c>
      <c r="K70" s="170">
        <v>1</v>
      </c>
      <c r="L70" s="170">
        <f>SUM(B70:K70)</f>
        <v>319</v>
      </c>
      <c r="M70" s="169">
        <f>L70/C66</f>
        <v>0.79749999999999999</v>
      </c>
      <c r="N70" s="184">
        <v>0.8</v>
      </c>
      <c r="O70" s="67"/>
    </row>
    <row r="71" spans="1:15" x14ac:dyDescent="0.25">
      <c r="A71" s="183" t="s">
        <v>265</v>
      </c>
      <c r="B71" s="170">
        <v>20</v>
      </c>
      <c r="C71" s="170">
        <v>15</v>
      </c>
      <c r="D71" s="170">
        <v>10</v>
      </c>
      <c r="E71" s="170">
        <v>5</v>
      </c>
      <c r="F71" s="170">
        <v>5</v>
      </c>
      <c r="G71" s="170">
        <v>1</v>
      </c>
      <c r="H71" s="170"/>
      <c r="I71" s="170"/>
      <c r="J71" s="170"/>
      <c r="K71" s="170"/>
      <c r="L71" s="170">
        <f>SUM(B71:K71)</f>
        <v>56</v>
      </c>
      <c r="M71" s="169">
        <f>L71/C66</f>
        <v>0.14000000000000001</v>
      </c>
      <c r="N71" s="184">
        <v>0.14000000000000001</v>
      </c>
      <c r="O71" s="67"/>
    </row>
    <row r="72" spans="1:15" x14ac:dyDescent="0.25">
      <c r="A72" s="183" t="s">
        <v>281</v>
      </c>
      <c r="B72" s="170">
        <v>3</v>
      </c>
      <c r="C72" s="170">
        <v>2</v>
      </c>
      <c r="D72" s="170">
        <v>2</v>
      </c>
      <c r="E72" s="170"/>
      <c r="F72" s="170"/>
      <c r="G72" s="170"/>
      <c r="H72" s="170"/>
      <c r="I72" s="170"/>
      <c r="J72" s="170"/>
      <c r="K72" s="170"/>
      <c r="L72" s="170">
        <f>SUM(B72:K72)</f>
        <v>7</v>
      </c>
      <c r="M72" s="169">
        <f>L72/C66</f>
        <v>1.7500000000000002E-2</v>
      </c>
      <c r="N72" s="184">
        <v>1.7500000000000002E-2</v>
      </c>
      <c r="O72" s="67"/>
    </row>
    <row r="73" spans="1:15" x14ac:dyDescent="0.25">
      <c r="A73" s="183" t="s">
        <v>2406</v>
      </c>
      <c r="B73" s="172">
        <v>1</v>
      </c>
      <c r="C73" s="167">
        <v>0.8</v>
      </c>
      <c r="D73" s="167">
        <v>0.7</v>
      </c>
      <c r="E73" s="167">
        <v>0.6</v>
      </c>
      <c r="F73" s="167">
        <v>0.5</v>
      </c>
      <c r="G73" s="167">
        <v>0.4</v>
      </c>
      <c r="H73" s="167">
        <v>0.3</v>
      </c>
      <c r="I73" s="167">
        <v>0.2</v>
      </c>
      <c r="J73" s="167">
        <v>0.1</v>
      </c>
      <c r="K73" s="167">
        <v>0.05</v>
      </c>
      <c r="L73" s="166">
        <v>1</v>
      </c>
      <c r="M73" s="168">
        <f>L73/C66</f>
        <v>2.5000000000000001E-3</v>
      </c>
      <c r="N73" s="185">
        <v>2.5000000000000001E-3</v>
      </c>
    </row>
    <row r="74" spans="1:15" x14ac:dyDescent="0.25">
      <c r="A74" s="183" t="s">
        <v>257</v>
      </c>
      <c r="B74" s="167">
        <v>0.9</v>
      </c>
      <c r="C74" s="167">
        <v>0.8</v>
      </c>
      <c r="D74" s="167">
        <v>0.7</v>
      </c>
      <c r="E74" s="167">
        <v>0.6</v>
      </c>
      <c r="F74" s="167">
        <v>0.5</v>
      </c>
      <c r="G74" s="167">
        <v>0.4</v>
      </c>
      <c r="H74" s="167">
        <v>0.3</v>
      </c>
      <c r="I74" s="167">
        <v>0.2</v>
      </c>
      <c r="J74" s="167">
        <v>0.1</v>
      </c>
      <c r="K74" s="167">
        <v>0.05</v>
      </c>
      <c r="L74" s="166"/>
      <c r="M74" s="168">
        <f>L74/C66</f>
        <v>0</v>
      </c>
      <c r="N74" s="185">
        <v>2.5000000000000001E-3</v>
      </c>
    </row>
    <row r="75" spans="1:15" x14ac:dyDescent="0.25">
      <c r="A75" s="183" t="s">
        <v>259</v>
      </c>
      <c r="B75" s="167">
        <v>0.9</v>
      </c>
      <c r="C75" s="167">
        <v>0.8</v>
      </c>
      <c r="D75" s="167">
        <v>0.7</v>
      </c>
      <c r="E75" s="167">
        <v>0.6</v>
      </c>
      <c r="F75" s="167">
        <v>0.5</v>
      </c>
      <c r="G75" s="167">
        <v>0.4</v>
      </c>
      <c r="H75" s="167">
        <v>0.3</v>
      </c>
      <c r="I75" s="167">
        <v>0.2</v>
      </c>
      <c r="J75" s="167">
        <v>0.1</v>
      </c>
      <c r="K75" s="167">
        <v>0.05</v>
      </c>
      <c r="L75" s="166"/>
      <c r="M75" s="168">
        <f>L75/C66</f>
        <v>0</v>
      </c>
      <c r="N75" s="185">
        <v>2.5000000000000001E-3</v>
      </c>
    </row>
    <row r="76" spans="1:15" x14ac:dyDescent="0.25">
      <c r="A76" s="183" t="s">
        <v>263</v>
      </c>
      <c r="B76" s="167">
        <v>0.9</v>
      </c>
      <c r="C76" s="167">
        <v>0.8</v>
      </c>
      <c r="D76" s="167">
        <v>0.7</v>
      </c>
      <c r="E76" s="167">
        <v>0.6</v>
      </c>
      <c r="F76" s="167">
        <v>0.5</v>
      </c>
      <c r="G76" s="167">
        <v>0.4</v>
      </c>
      <c r="H76" s="167">
        <v>0.3</v>
      </c>
      <c r="I76" s="167">
        <v>0.2</v>
      </c>
      <c r="J76" s="167">
        <v>0.1</v>
      </c>
      <c r="K76" s="167">
        <v>0.05</v>
      </c>
      <c r="L76" s="166"/>
      <c r="M76" s="168">
        <f>L76/C66</f>
        <v>0</v>
      </c>
      <c r="N76" s="185">
        <v>2.5000000000000001E-3</v>
      </c>
    </row>
    <row r="77" spans="1:15" x14ac:dyDescent="0.25">
      <c r="A77" s="183" t="s">
        <v>268</v>
      </c>
      <c r="B77" s="172">
        <v>1</v>
      </c>
      <c r="C77" s="167">
        <v>0.8</v>
      </c>
      <c r="D77" s="167">
        <v>0.7</v>
      </c>
      <c r="E77" s="167">
        <v>0.6</v>
      </c>
      <c r="F77" s="167">
        <v>0.5</v>
      </c>
      <c r="G77" s="167">
        <v>0.4</v>
      </c>
      <c r="H77" s="167">
        <v>0.3</v>
      </c>
      <c r="I77" s="167">
        <v>0.2</v>
      </c>
      <c r="J77" s="167">
        <v>0.1</v>
      </c>
      <c r="K77" s="167">
        <v>0.05</v>
      </c>
      <c r="L77" s="166">
        <v>1</v>
      </c>
      <c r="M77" s="168">
        <f>L77/C66</f>
        <v>2.5000000000000001E-3</v>
      </c>
      <c r="N77" s="185">
        <v>2.5000000000000001E-3</v>
      </c>
    </row>
    <row r="78" spans="1:15" x14ac:dyDescent="0.25">
      <c r="A78" s="183" t="s">
        <v>2405</v>
      </c>
      <c r="B78" s="167">
        <v>0.9</v>
      </c>
      <c r="C78" s="167">
        <v>0.8</v>
      </c>
      <c r="D78" s="167">
        <v>0.7</v>
      </c>
      <c r="E78" s="167">
        <v>0.6</v>
      </c>
      <c r="F78" s="167">
        <v>0.5</v>
      </c>
      <c r="G78" s="167">
        <v>0.4</v>
      </c>
      <c r="H78" s="167">
        <v>0.3</v>
      </c>
      <c r="I78" s="167">
        <v>0.2</v>
      </c>
      <c r="J78" s="167">
        <v>0.1</v>
      </c>
      <c r="K78" s="167">
        <v>0.05</v>
      </c>
      <c r="L78" s="166"/>
      <c r="M78" s="168">
        <f>L78/C66</f>
        <v>0</v>
      </c>
      <c r="N78" s="185">
        <v>2.5000000000000001E-3</v>
      </c>
    </row>
    <row r="79" spans="1:15" x14ac:dyDescent="0.25">
      <c r="A79" s="183" t="s">
        <v>273</v>
      </c>
      <c r="B79" s="167">
        <v>0.9</v>
      </c>
      <c r="C79" s="167">
        <v>0.8</v>
      </c>
      <c r="D79" s="167">
        <v>0.7</v>
      </c>
      <c r="E79" s="167">
        <v>0.6</v>
      </c>
      <c r="F79" s="167">
        <v>0.5</v>
      </c>
      <c r="G79" s="167">
        <v>0.4</v>
      </c>
      <c r="H79" s="167">
        <v>0.3</v>
      </c>
      <c r="I79" s="167">
        <v>0.2</v>
      </c>
      <c r="J79" s="167">
        <v>0.1</v>
      </c>
      <c r="K79" s="167">
        <v>0.05</v>
      </c>
      <c r="L79" s="166"/>
      <c r="M79" s="168">
        <f>L79/C66</f>
        <v>0</v>
      </c>
      <c r="N79" s="185">
        <v>2.5000000000000001E-3</v>
      </c>
    </row>
    <row r="80" spans="1:15" x14ac:dyDescent="0.25">
      <c r="A80" s="183" t="s">
        <v>276</v>
      </c>
      <c r="B80" s="172">
        <v>1</v>
      </c>
      <c r="C80" s="167">
        <v>0.8</v>
      </c>
      <c r="D80" s="167">
        <v>0.7</v>
      </c>
      <c r="E80" s="167">
        <v>0.6</v>
      </c>
      <c r="F80" s="167">
        <v>0.5</v>
      </c>
      <c r="G80" s="167">
        <v>0.4</v>
      </c>
      <c r="H80" s="167">
        <v>0.3</v>
      </c>
      <c r="I80" s="167">
        <v>0.2</v>
      </c>
      <c r="J80" s="167">
        <v>0.1</v>
      </c>
      <c r="K80" s="167">
        <v>0.05</v>
      </c>
      <c r="L80" s="166">
        <v>1</v>
      </c>
      <c r="M80" s="168">
        <f>L80/C66</f>
        <v>2.5000000000000001E-3</v>
      </c>
      <c r="N80" s="185">
        <v>2.5000000000000001E-3</v>
      </c>
    </row>
    <row r="81" spans="1:15" x14ac:dyDescent="0.25">
      <c r="A81" s="183" t="s">
        <v>277</v>
      </c>
      <c r="B81" s="167">
        <v>0.9</v>
      </c>
      <c r="C81" s="167">
        <v>0.8</v>
      </c>
      <c r="D81" s="167">
        <v>0.7</v>
      </c>
      <c r="E81" s="167">
        <v>0.6</v>
      </c>
      <c r="F81" s="167">
        <v>0.5</v>
      </c>
      <c r="G81" s="167">
        <v>0.4</v>
      </c>
      <c r="H81" s="167">
        <v>0.3</v>
      </c>
      <c r="I81" s="167">
        <v>0.2</v>
      </c>
      <c r="J81" s="167">
        <v>0.1</v>
      </c>
      <c r="K81" s="167">
        <v>0.05</v>
      </c>
      <c r="L81" s="166"/>
      <c r="M81" s="168">
        <f>L81/C66</f>
        <v>0</v>
      </c>
      <c r="N81" s="185">
        <v>2.5000000000000001E-3</v>
      </c>
    </row>
    <row r="82" spans="1:15" x14ac:dyDescent="0.25">
      <c r="A82" s="183" t="s">
        <v>279</v>
      </c>
      <c r="B82" s="167">
        <v>0.9</v>
      </c>
      <c r="C82" s="167">
        <v>0.8</v>
      </c>
      <c r="D82" s="167">
        <v>0.7</v>
      </c>
      <c r="E82" s="167">
        <v>0.6</v>
      </c>
      <c r="F82" s="167">
        <v>0.5</v>
      </c>
      <c r="G82" s="167">
        <v>0.4</v>
      </c>
      <c r="H82" s="167">
        <v>0.3</v>
      </c>
      <c r="I82" s="167">
        <v>0.2</v>
      </c>
      <c r="J82" s="167">
        <v>0.1</v>
      </c>
      <c r="K82" s="167">
        <v>0.05</v>
      </c>
      <c r="L82" s="166"/>
      <c r="M82" s="168">
        <f>L82/C66</f>
        <v>0</v>
      </c>
      <c r="N82" s="185">
        <v>2.5000000000000001E-3</v>
      </c>
    </row>
    <row r="83" spans="1:15" x14ac:dyDescent="0.25">
      <c r="A83" s="183" t="s">
        <v>284</v>
      </c>
      <c r="B83" s="167">
        <v>0.9</v>
      </c>
      <c r="C83" s="167">
        <v>0.8</v>
      </c>
      <c r="D83" s="167">
        <v>0.7</v>
      </c>
      <c r="E83" s="167">
        <v>0.6</v>
      </c>
      <c r="F83" s="167">
        <v>0.5</v>
      </c>
      <c r="G83" s="167">
        <v>0.4</v>
      </c>
      <c r="H83" s="167">
        <v>0.3</v>
      </c>
      <c r="I83" s="167">
        <v>0.2</v>
      </c>
      <c r="J83" s="167">
        <v>0.1</v>
      </c>
      <c r="K83" s="167">
        <v>0.05</v>
      </c>
      <c r="L83" s="166"/>
      <c r="M83" s="168">
        <f>L83/C66</f>
        <v>0</v>
      </c>
      <c r="N83" s="185">
        <v>2.5000000000000001E-3</v>
      </c>
    </row>
    <row r="84" spans="1:15" ht="15.75" thickBot="1" x14ac:dyDescent="0.3">
      <c r="A84" s="186"/>
      <c r="B84" s="187">
        <f>SUM(B68:B83)</f>
        <v>185.20000000000005</v>
      </c>
      <c r="C84" s="187">
        <f>SUM(C68:C83)</f>
        <v>101.79999999999997</v>
      </c>
      <c r="D84" s="187">
        <f>SUM(D68:D83)</f>
        <v>70.700000000000031</v>
      </c>
      <c r="E84" s="187">
        <f>SUM(E68:E83)</f>
        <v>36.600000000000016</v>
      </c>
      <c r="F84" s="187">
        <f t="shared" ref="F84:K84" si="1">SUM(F68:F72)</f>
        <v>15</v>
      </c>
      <c r="G84" s="187">
        <f t="shared" si="1"/>
        <v>6</v>
      </c>
      <c r="H84" s="187">
        <f t="shared" si="1"/>
        <v>1</v>
      </c>
      <c r="I84" s="187">
        <f t="shared" si="1"/>
        <v>1</v>
      </c>
      <c r="J84" s="187">
        <f t="shared" si="1"/>
        <v>1</v>
      </c>
      <c r="K84" s="187">
        <f t="shared" si="1"/>
        <v>1</v>
      </c>
      <c r="L84" s="187">
        <f>SUM(L68:L83)</f>
        <v>389</v>
      </c>
      <c r="M84" s="188">
        <f>SUM(M68:M83)</f>
        <v>0.97249999999999981</v>
      </c>
      <c r="N84" s="189">
        <f>SUM(N68:N83)</f>
        <v>0.99999999999999944</v>
      </c>
    </row>
    <row r="86" spans="1:15" ht="18.75" x14ac:dyDescent="0.3">
      <c r="A86" s="1" t="s">
        <v>2423</v>
      </c>
    </row>
    <row r="87" spans="1:15" ht="15.75" thickBot="1" x14ac:dyDescent="0.3"/>
    <row r="88" spans="1:15" x14ac:dyDescent="0.25">
      <c r="A88" s="173" t="s">
        <v>201</v>
      </c>
      <c r="B88" s="174" t="s">
        <v>2450</v>
      </c>
      <c r="C88" s="175">
        <v>900</v>
      </c>
      <c r="D88" s="174" t="s">
        <v>2417</v>
      </c>
      <c r="E88" s="175">
        <v>9</v>
      </c>
      <c r="F88" s="174" t="s">
        <v>2418</v>
      </c>
      <c r="G88" s="175">
        <v>45</v>
      </c>
      <c r="H88" s="176" t="s">
        <v>2448</v>
      </c>
      <c r="I88" s="177">
        <v>200</v>
      </c>
      <c r="J88" s="178" t="s">
        <v>2449</v>
      </c>
      <c r="K88" s="177"/>
      <c r="L88" s="175">
        <v>6500</v>
      </c>
      <c r="M88" s="177"/>
      <c r="N88" s="179"/>
    </row>
    <row r="89" spans="1:15" x14ac:dyDescent="0.25">
      <c r="A89" s="180" t="s">
        <v>2459</v>
      </c>
      <c r="B89" s="125" t="s">
        <v>2416</v>
      </c>
      <c r="C89" s="125" t="s">
        <v>2415</v>
      </c>
      <c r="D89" s="125" t="s">
        <v>2414</v>
      </c>
      <c r="E89" s="125" t="s">
        <v>2413</v>
      </c>
      <c r="F89" s="125" t="s">
        <v>2412</v>
      </c>
      <c r="G89" s="125" t="s">
        <v>2411</v>
      </c>
      <c r="H89" s="125" t="s">
        <v>2410</v>
      </c>
      <c r="I89" s="125" t="s">
        <v>2409</v>
      </c>
      <c r="J89" s="125" t="s">
        <v>2408</v>
      </c>
      <c r="K89" s="125" t="s">
        <v>2407</v>
      </c>
      <c r="L89" s="125" t="s">
        <v>2422</v>
      </c>
      <c r="M89" s="125" t="s">
        <v>2419</v>
      </c>
      <c r="N89" s="190" t="s">
        <v>2421</v>
      </c>
    </row>
    <row r="90" spans="1:15" x14ac:dyDescent="0.25">
      <c r="A90" s="183" t="s">
        <v>249</v>
      </c>
      <c r="B90" s="170">
        <v>3</v>
      </c>
      <c r="C90" s="170">
        <v>3</v>
      </c>
      <c r="D90" s="170">
        <v>2</v>
      </c>
      <c r="E90" s="170">
        <v>1</v>
      </c>
      <c r="F90" s="170"/>
      <c r="G90" s="170"/>
      <c r="H90" s="170"/>
      <c r="I90" s="170"/>
      <c r="J90" s="170"/>
      <c r="K90" s="170"/>
      <c r="L90" s="170">
        <f>SUM(B90:K90)</f>
        <v>9</v>
      </c>
      <c r="M90" s="169">
        <f>L90/C88</f>
        <v>0.01</v>
      </c>
      <c r="N90" s="184">
        <v>0.01</v>
      </c>
      <c r="O90" s="67"/>
    </row>
    <row r="91" spans="1:15" x14ac:dyDescent="0.25">
      <c r="A91" s="183" t="s">
        <v>252</v>
      </c>
      <c r="B91" s="170"/>
      <c r="C91" s="170"/>
      <c r="D91" s="170"/>
      <c r="E91" s="170"/>
      <c r="F91" s="170"/>
      <c r="G91" s="170"/>
      <c r="H91" s="170"/>
      <c r="I91" s="170"/>
      <c r="J91" s="170"/>
      <c r="K91" s="170"/>
      <c r="L91" s="170">
        <f>SUM(B91:K91)</f>
        <v>0</v>
      </c>
      <c r="M91" s="169">
        <f>L91/C88</f>
        <v>0</v>
      </c>
      <c r="N91" s="184">
        <v>5.0000000000000001E-3</v>
      </c>
      <c r="O91" s="67"/>
    </row>
    <row r="92" spans="1:15" x14ac:dyDescent="0.25">
      <c r="A92" s="183" t="s">
        <v>261</v>
      </c>
      <c r="B92" s="170">
        <v>200</v>
      </c>
      <c r="C92" s="170">
        <v>175</v>
      </c>
      <c r="D92" s="170">
        <v>150</v>
      </c>
      <c r="E92" s="170">
        <v>125</v>
      </c>
      <c r="F92" s="170">
        <v>50</v>
      </c>
      <c r="G92" s="170">
        <v>10</v>
      </c>
      <c r="H92" s="170">
        <v>8</v>
      </c>
      <c r="I92" s="170">
        <v>2</v>
      </c>
      <c r="J92" s="170"/>
      <c r="K92" s="170"/>
      <c r="L92" s="170">
        <f>SUM(B92:K92)</f>
        <v>720</v>
      </c>
      <c r="M92" s="169">
        <f>L92/C88</f>
        <v>0.8</v>
      </c>
      <c r="N92" s="184">
        <v>0.8</v>
      </c>
      <c r="O92" s="67"/>
    </row>
    <row r="93" spans="1:15" x14ac:dyDescent="0.25">
      <c r="A93" s="183" t="s">
        <v>265</v>
      </c>
      <c r="B93" s="170">
        <v>35</v>
      </c>
      <c r="C93" s="170">
        <v>30</v>
      </c>
      <c r="D93" s="170">
        <v>20</v>
      </c>
      <c r="E93" s="170">
        <v>15</v>
      </c>
      <c r="F93" s="170">
        <v>10</v>
      </c>
      <c r="G93" s="170">
        <v>5</v>
      </c>
      <c r="H93" s="170">
        <v>4</v>
      </c>
      <c r="I93" s="170">
        <v>3</v>
      </c>
      <c r="J93" s="170">
        <v>2</v>
      </c>
      <c r="K93" s="170">
        <v>1</v>
      </c>
      <c r="L93" s="170">
        <f>SUM(B93:K93)</f>
        <v>125</v>
      </c>
      <c r="M93" s="169">
        <f>L93/C88</f>
        <v>0.1388888888888889</v>
      </c>
      <c r="N93" s="184">
        <v>0.14000000000000001</v>
      </c>
      <c r="O93" s="67"/>
    </row>
    <row r="94" spans="1:15" x14ac:dyDescent="0.25">
      <c r="A94" s="183" t="s">
        <v>281</v>
      </c>
      <c r="B94" s="170">
        <v>6</v>
      </c>
      <c r="C94" s="170">
        <v>4</v>
      </c>
      <c r="D94" s="170">
        <v>3</v>
      </c>
      <c r="E94" s="170">
        <v>2</v>
      </c>
      <c r="F94" s="170">
        <v>1</v>
      </c>
      <c r="G94" s="170"/>
      <c r="H94" s="170"/>
      <c r="I94" s="170"/>
      <c r="J94" s="170"/>
      <c r="K94" s="170"/>
      <c r="L94" s="170">
        <f>SUM(B94:K94)</f>
        <v>16</v>
      </c>
      <c r="M94" s="169">
        <f>L94/C88</f>
        <v>1.7777777777777778E-2</v>
      </c>
      <c r="N94" s="184">
        <v>1.7500000000000002E-2</v>
      </c>
      <c r="O94" s="67"/>
    </row>
    <row r="95" spans="1:15" x14ac:dyDescent="0.25">
      <c r="A95" s="183" t="s">
        <v>2406</v>
      </c>
      <c r="B95" s="172">
        <v>1</v>
      </c>
      <c r="C95" s="172">
        <v>1</v>
      </c>
      <c r="D95" s="167">
        <v>0.7</v>
      </c>
      <c r="E95" s="167">
        <v>0.6</v>
      </c>
      <c r="F95" s="167">
        <v>0.5</v>
      </c>
      <c r="G95" s="167">
        <v>0.4</v>
      </c>
      <c r="H95" s="167">
        <v>0.3</v>
      </c>
      <c r="I95" s="167">
        <v>0.2</v>
      </c>
      <c r="J95" s="167">
        <v>0.1</v>
      </c>
      <c r="K95" s="167">
        <v>0.05</v>
      </c>
      <c r="L95" s="166">
        <v>2</v>
      </c>
      <c r="M95" s="168">
        <f>L95/C88</f>
        <v>2.2222222222222222E-3</v>
      </c>
      <c r="N95" s="185">
        <v>2.5000000000000001E-3</v>
      </c>
    </row>
    <row r="96" spans="1:15" x14ac:dyDescent="0.25">
      <c r="A96" s="183" t="s">
        <v>257</v>
      </c>
      <c r="B96" s="172">
        <v>1</v>
      </c>
      <c r="C96" s="172">
        <v>1</v>
      </c>
      <c r="D96" s="167">
        <v>0.7</v>
      </c>
      <c r="E96" s="167">
        <v>0.6</v>
      </c>
      <c r="F96" s="167">
        <v>0.5</v>
      </c>
      <c r="G96" s="167">
        <v>0.4</v>
      </c>
      <c r="H96" s="167">
        <v>0.3</v>
      </c>
      <c r="I96" s="167">
        <v>0.2</v>
      </c>
      <c r="J96" s="167">
        <v>0.1</v>
      </c>
      <c r="K96" s="167">
        <v>0.05</v>
      </c>
      <c r="L96" s="166">
        <v>2</v>
      </c>
      <c r="M96" s="168">
        <f>L96/C88</f>
        <v>2.2222222222222222E-3</v>
      </c>
      <c r="N96" s="185">
        <v>2.5000000000000001E-3</v>
      </c>
    </row>
    <row r="97" spans="1:15" x14ac:dyDescent="0.25">
      <c r="A97" s="183" t="s">
        <v>259</v>
      </c>
      <c r="B97" s="167">
        <v>0.9</v>
      </c>
      <c r="C97" s="167">
        <v>0.8</v>
      </c>
      <c r="D97" s="167">
        <v>0.7</v>
      </c>
      <c r="E97" s="167">
        <v>0.6</v>
      </c>
      <c r="F97" s="167">
        <v>0.5</v>
      </c>
      <c r="G97" s="167">
        <v>0.4</v>
      </c>
      <c r="H97" s="167">
        <v>0.3</v>
      </c>
      <c r="I97" s="167">
        <v>0.2</v>
      </c>
      <c r="J97" s="167">
        <v>0.1</v>
      </c>
      <c r="K97" s="167">
        <v>0.05</v>
      </c>
      <c r="L97" s="166"/>
      <c r="M97" s="168">
        <f>L97/C88</f>
        <v>0</v>
      </c>
      <c r="N97" s="185">
        <v>2.5000000000000001E-3</v>
      </c>
    </row>
    <row r="98" spans="1:15" x14ac:dyDescent="0.25">
      <c r="A98" s="183" t="s">
        <v>263</v>
      </c>
      <c r="B98" s="167">
        <v>0.9</v>
      </c>
      <c r="C98" s="167">
        <v>0.8</v>
      </c>
      <c r="D98" s="167">
        <v>0.7</v>
      </c>
      <c r="E98" s="167">
        <v>0.6</v>
      </c>
      <c r="F98" s="167">
        <v>0.5</v>
      </c>
      <c r="G98" s="167">
        <v>0.4</v>
      </c>
      <c r="H98" s="167">
        <v>0.3</v>
      </c>
      <c r="I98" s="167">
        <v>0.2</v>
      </c>
      <c r="J98" s="167">
        <v>0.1</v>
      </c>
      <c r="K98" s="167">
        <v>0.05</v>
      </c>
      <c r="L98" s="166"/>
      <c r="M98" s="168">
        <f>L98/C88</f>
        <v>0</v>
      </c>
      <c r="N98" s="185">
        <v>2.5000000000000001E-3</v>
      </c>
    </row>
    <row r="99" spans="1:15" x14ac:dyDescent="0.25">
      <c r="A99" s="183" t="s">
        <v>268</v>
      </c>
      <c r="B99" s="172">
        <v>1</v>
      </c>
      <c r="C99" s="172">
        <v>1</v>
      </c>
      <c r="D99" s="172">
        <v>1</v>
      </c>
      <c r="E99" s="172">
        <v>1</v>
      </c>
      <c r="F99" s="167">
        <v>0.5</v>
      </c>
      <c r="G99" s="167">
        <v>0.4</v>
      </c>
      <c r="H99" s="167">
        <v>0.3</v>
      </c>
      <c r="I99" s="167">
        <v>0.2</v>
      </c>
      <c r="J99" s="167">
        <v>0.1</v>
      </c>
      <c r="K99" s="167">
        <v>0.05</v>
      </c>
      <c r="L99" s="166">
        <v>4</v>
      </c>
      <c r="M99" s="168">
        <f>L99/C88</f>
        <v>4.4444444444444444E-3</v>
      </c>
      <c r="N99" s="185">
        <v>2.5000000000000001E-3</v>
      </c>
    </row>
    <row r="100" spans="1:15" x14ac:dyDescent="0.25">
      <c r="A100" s="183" t="s">
        <v>2405</v>
      </c>
      <c r="B100" s="167">
        <v>0.9</v>
      </c>
      <c r="C100" s="167">
        <v>0.8</v>
      </c>
      <c r="D100" s="167">
        <v>0.7</v>
      </c>
      <c r="E100" s="167">
        <v>0.6</v>
      </c>
      <c r="F100" s="167">
        <v>0.5</v>
      </c>
      <c r="G100" s="167">
        <v>0.4</v>
      </c>
      <c r="H100" s="167">
        <v>0.3</v>
      </c>
      <c r="I100" s="167">
        <v>0.2</v>
      </c>
      <c r="J100" s="167">
        <v>0.1</v>
      </c>
      <c r="K100" s="167">
        <v>0.05</v>
      </c>
      <c r="L100" s="166"/>
      <c r="M100" s="168">
        <f>L100/C88</f>
        <v>0</v>
      </c>
      <c r="N100" s="185">
        <v>2.5000000000000001E-3</v>
      </c>
    </row>
    <row r="101" spans="1:15" x14ac:dyDescent="0.25">
      <c r="A101" s="183" t="s">
        <v>273</v>
      </c>
      <c r="B101" s="167">
        <v>0.9</v>
      </c>
      <c r="C101" s="167">
        <v>0.8</v>
      </c>
      <c r="D101" s="167">
        <v>0.7</v>
      </c>
      <c r="E101" s="167">
        <v>0.6</v>
      </c>
      <c r="F101" s="167">
        <v>0.5</v>
      </c>
      <c r="G101" s="167">
        <v>0.4</v>
      </c>
      <c r="H101" s="167">
        <v>0.3</v>
      </c>
      <c r="I101" s="167">
        <v>0.2</v>
      </c>
      <c r="J101" s="167">
        <v>0.1</v>
      </c>
      <c r="K101" s="167">
        <v>0.05</v>
      </c>
      <c r="L101" s="166"/>
      <c r="M101" s="168">
        <f>L101/C88</f>
        <v>0</v>
      </c>
      <c r="N101" s="185">
        <v>2.5000000000000001E-3</v>
      </c>
    </row>
    <row r="102" spans="1:15" x14ac:dyDescent="0.25">
      <c r="A102" s="183" t="s">
        <v>276</v>
      </c>
      <c r="B102" s="172">
        <v>1</v>
      </c>
      <c r="C102" s="172">
        <v>1</v>
      </c>
      <c r="D102" s="167">
        <v>0.7</v>
      </c>
      <c r="E102" s="167">
        <v>0.6</v>
      </c>
      <c r="F102" s="167">
        <v>0.5</v>
      </c>
      <c r="G102" s="167">
        <v>0.4</v>
      </c>
      <c r="H102" s="167">
        <v>0.3</v>
      </c>
      <c r="I102" s="167">
        <v>0.2</v>
      </c>
      <c r="J102" s="167">
        <v>0.1</v>
      </c>
      <c r="K102" s="167">
        <v>0.05</v>
      </c>
      <c r="L102" s="166">
        <v>2</v>
      </c>
      <c r="M102" s="168">
        <f>L102/C88</f>
        <v>2.2222222222222222E-3</v>
      </c>
      <c r="N102" s="185">
        <v>2.5000000000000001E-3</v>
      </c>
    </row>
    <row r="103" spans="1:15" x14ac:dyDescent="0.25">
      <c r="A103" s="183" t="s">
        <v>277</v>
      </c>
      <c r="B103" s="167">
        <v>0.9</v>
      </c>
      <c r="C103" s="167">
        <v>0.8</v>
      </c>
      <c r="D103" s="167">
        <v>0.7</v>
      </c>
      <c r="E103" s="167">
        <v>0.6</v>
      </c>
      <c r="F103" s="167">
        <v>0.5</v>
      </c>
      <c r="G103" s="167">
        <v>0.4</v>
      </c>
      <c r="H103" s="167">
        <v>0.3</v>
      </c>
      <c r="I103" s="167">
        <v>0.2</v>
      </c>
      <c r="J103" s="167">
        <v>0.1</v>
      </c>
      <c r="K103" s="167">
        <v>0.05</v>
      </c>
      <c r="L103" s="166"/>
      <c r="M103" s="168">
        <f>L103/C88</f>
        <v>0</v>
      </c>
      <c r="N103" s="185">
        <v>2.5000000000000001E-3</v>
      </c>
    </row>
    <row r="104" spans="1:15" x14ac:dyDescent="0.25">
      <c r="A104" s="183" t="s">
        <v>279</v>
      </c>
      <c r="B104" s="167">
        <v>0.9</v>
      </c>
      <c r="C104" s="167">
        <v>0.8</v>
      </c>
      <c r="D104" s="167">
        <v>0.7</v>
      </c>
      <c r="E104" s="167">
        <v>0.6</v>
      </c>
      <c r="F104" s="167">
        <v>0.5</v>
      </c>
      <c r="G104" s="167">
        <v>0.4</v>
      </c>
      <c r="H104" s="167">
        <v>0.3</v>
      </c>
      <c r="I104" s="167">
        <v>0.2</v>
      </c>
      <c r="J104" s="167">
        <v>0.1</v>
      </c>
      <c r="K104" s="167">
        <v>0.05</v>
      </c>
      <c r="L104" s="166"/>
      <c r="M104" s="168">
        <f>L104/C88</f>
        <v>0</v>
      </c>
      <c r="N104" s="185">
        <v>2.5000000000000001E-3</v>
      </c>
    </row>
    <row r="105" spans="1:15" x14ac:dyDescent="0.25">
      <c r="A105" s="183" t="s">
        <v>284</v>
      </c>
      <c r="B105" s="167">
        <v>0.9</v>
      </c>
      <c r="C105" s="167">
        <v>0.8</v>
      </c>
      <c r="D105" s="167">
        <v>0.7</v>
      </c>
      <c r="E105" s="167">
        <v>0.6</v>
      </c>
      <c r="F105" s="167">
        <v>0.5</v>
      </c>
      <c r="G105" s="167">
        <v>0.4</v>
      </c>
      <c r="H105" s="167">
        <v>0.3</v>
      </c>
      <c r="I105" s="167">
        <v>0.2</v>
      </c>
      <c r="J105" s="167">
        <v>0.1</v>
      </c>
      <c r="K105" s="167">
        <v>0.05</v>
      </c>
      <c r="L105" s="166"/>
      <c r="M105" s="168">
        <f>L105/C88</f>
        <v>0</v>
      </c>
      <c r="N105" s="185">
        <v>2.5000000000000001E-3</v>
      </c>
    </row>
    <row r="106" spans="1:15" ht="15.75" thickBot="1" x14ac:dyDescent="0.3">
      <c r="A106" s="186"/>
      <c r="B106" s="187">
        <f>SUM(B90:B105)</f>
        <v>254.30000000000004</v>
      </c>
      <c r="C106" s="187">
        <f>SUM(C90:C105)</f>
        <v>221.60000000000008</v>
      </c>
      <c r="D106" s="187">
        <f>SUM(D90:D105)</f>
        <v>182.99999999999989</v>
      </c>
      <c r="E106" s="187">
        <f>SUM(E90:E105)</f>
        <v>149.99999999999994</v>
      </c>
      <c r="F106" s="187">
        <f t="shared" ref="F106:K106" si="2">SUM(F90:F94)</f>
        <v>61</v>
      </c>
      <c r="G106" s="187">
        <f t="shared" si="2"/>
        <v>15</v>
      </c>
      <c r="H106" s="187">
        <f t="shared" si="2"/>
        <v>12</v>
      </c>
      <c r="I106" s="187">
        <f t="shared" si="2"/>
        <v>5</v>
      </c>
      <c r="J106" s="187">
        <f t="shared" si="2"/>
        <v>2</v>
      </c>
      <c r="K106" s="187">
        <f t="shared" si="2"/>
        <v>1</v>
      </c>
      <c r="L106" s="187">
        <f>SUM(L90:L105)</f>
        <v>880</v>
      </c>
      <c r="M106" s="188">
        <f>SUM(M90:M105)</f>
        <v>0.97777777777777786</v>
      </c>
      <c r="N106" s="189">
        <f>SUM(N90:N105)</f>
        <v>0.99999999999999944</v>
      </c>
    </row>
    <row r="107" spans="1:15" ht="15.75" thickBot="1" x14ac:dyDescent="0.3"/>
    <row r="108" spans="1:15" x14ac:dyDescent="0.25">
      <c r="A108" s="173" t="s">
        <v>205</v>
      </c>
      <c r="B108" s="174" t="s">
        <v>2450</v>
      </c>
      <c r="C108" s="191">
        <v>2000</v>
      </c>
      <c r="D108" s="178" t="s">
        <v>2417</v>
      </c>
      <c r="E108" s="191">
        <v>20</v>
      </c>
      <c r="F108" s="178" t="s">
        <v>2418</v>
      </c>
      <c r="G108" s="191">
        <v>100</v>
      </c>
      <c r="H108" s="176" t="s">
        <v>2448</v>
      </c>
      <c r="I108" s="177">
        <v>800</v>
      </c>
      <c r="J108" s="178" t="s">
        <v>2449</v>
      </c>
      <c r="K108" s="177"/>
      <c r="L108" s="175">
        <v>58000</v>
      </c>
      <c r="M108" s="177"/>
      <c r="N108" s="179"/>
    </row>
    <row r="109" spans="1:15" x14ac:dyDescent="0.25">
      <c r="A109" s="180" t="s">
        <v>2458</v>
      </c>
      <c r="B109" s="125" t="s">
        <v>2416</v>
      </c>
      <c r="C109" s="125" t="s">
        <v>2415</v>
      </c>
      <c r="D109" s="125" t="s">
        <v>2414</v>
      </c>
      <c r="E109" s="125" t="s">
        <v>2413</v>
      </c>
      <c r="F109" s="125" t="s">
        <v>2412</v>
      </c>
      <c r="G109" s="125" t="s">
        <v>2411</v>
      </c>
      <c r="H109" s="125" t="s">
        <v>2410</v>
      </c>
      <c r="I109" s="125" t="s">
        <v>2409</v>
      </c>
      <c r="J109" s="125" t="s">
        <v>2408</v>
      </c>
      <c r="K109" s="125" t="s">
        <v>2407</v>
      </c>
      <c r="L109" s="125" t="s">
        <v>2422</v>
      </c>
      <c r="M109" s="125" t="s">
        <v>2419</v>
      </c>
      <c r="N109" s="190" t="s">
        <v>2421</v>
      </c>
    </row>
    <row r="110" spans="1:15" x14ac:dyDescent="0.25">
      <c r="A110" s="183" t="s">
        <v>249</v>
      </c>
      <c r="B110" s="170">
        <v>5</v>
      </c>
      <c r="C110" s="170">
        <v>4</v>
      </c>
      <c r="D110" s="170">
        <v>3</v>
      </c>
      <c r="E110" s="170">
        <v>2</v>
      </c>
      <c r="F110" s="170">
        <v>1</v>
      </c>
      <c r="G110" s="170">
        <v>1</v>
      </c>
      <c r="H110" s="170" t="s">
        <v>2420</v>
      </c>
      <c r="I110" s="170" t="s">
        <v>2420</v>
      </c>
      <c r="J110" s="170" t="s">
        <v>2420</v>
      </c>
      <c r="K110" s="170" t="s">
        <v>2420</v>
      </c>
      <c r="L110" s="170">
        <f>SUM(B110:K110)</f>
        <v>16</v>
      </c>
      <c r="M110" s="169">
        <f>L110/C108</f>
        <v>8.0000000000000002E-3</v>
      </c>
      <c r="N110" s="184">
        <v>0.01</v>
      </c>
      <c r="O110" s="67"/>
    </row>
    <row r="111" spans="1:15" x14ac:dyDescent="0.25">
      <c r="A111" s="183" t="s">
        <v>252</v>
      </c>
      <c r="B111" s="170">
        <v>3</v>
      </c>
      <c r="C111" s="170">
        <v>2</v>
      </c>
      <c r="D111" s="170">
        <v>2</v>
      </c>
      <c r="E111" s="170">
        <v>1</v>
      </c>
      <c r="F111" s="170">
        <v>1</v>
      </c>
      <c r="G111" s="170">
        <v>1</v>
      </c>
      <c r="H111" s="170" t="s">
        <v>2420</v>
      </c>
      <c r="I111" s="170" t="s">
        <v>2420</v>
      </c>
      <c r="J111" s="170" t="s">
        <v>2420</v>
      </c>
      <c r="K111" s="170" t="s">
        <v>2420</v>
      </c>
      <c r="L111" s="170">
        <f>SUM(B111:K111)</f>
        <v>10</v>
      </c>
      <c r="M111" s="169">
        <f>L111/C108</f>
        <v>5.0000000000000001E-3</v>
      </c>
      <c r="N111" s="184">
        <v>5.0000000000000001E-3</v>
      </c>
      <c r="O111" s="67"/>
    </row>
    <row r="112" spans="1:15" x14ac:dyDescent="0.25">
      <c r="A112" s="183" t="s">
        <v>261</v>
      </c>
      <c r="B112" s="170">
        <v>1000</v>
      </c>
      <c r="C112" s="170">
        <v>250</v>
      </c>
      <c r="D112" s="170">
        <v>125</v>
      </c>
      <c r="E112" s="170">
        <v>100</v>
      </c>
      <c r="F112" s="170">
        <v>65</v>
      </c>
      <c r="G112" s="170">
        <v>40</v>
      </c>
      <c r="H112" s="170" t="s">
        <v>2420</v>
      </c>
      <c r="I112" s="170" t="s">
        <v>2420</v>
      </c>
      <c r="J112" s="170" t="s">
        <v>2420</v>
      </c>
      <c r="K112" s="170" t="s">
        <v>2420</v>
      </c>
      <c r="L112" s="170">
        <f>SUM(B112:K112)</f>
        <v>1580</v>
      </c>
      <c r="M112" s="169">
        <f>L112/C108</f>
        <v>0.79</v>
      </c>
      <c r="N112" s="184">
        <v>0.8</v>
      </c>
      <c r="O112" s="67"/>
    </row>
    <row r="113" spans="1:15" x14ac:dyDescent="0.25">
      <c r="A113" s="183" t="s">
        <v>265</v>
      </c>
      <c r="B113" s="170">
        <v>100</v>
      </c>
      <c r="C113" s="170">
        <v>75</v>
      </c>
      <c r="D113" s="170">
        <v>50</v>
      </c>
      <c r="E113" s="170">
        <v>25</v>
      </c>
      <c r="F113" s="170">
        <v>10</v>
      </c>
      <c r="G113" s="170">
        <v>5</v>
      </c>
      <c r="H113" s="170" t="s">
        <v>2420</v>
      </c>
      <c r="I113" s="170" t="s">
        <v>2420</v>
      </c>
      <c r="J113" s="170" t="s">
        <v>2420</v>
      </c>
      <c r="K113" s="170" t="s">
        <v>2420</v>
      </c>
      <c r="L113" s="170">
        <f>SUM(B113:K113)</f>
        <v>265</v>
      </c>
      <c r="M113" s="169">
        <f>L113/C108</f>
        <v>0.13250000000000001</v>
      </c>
      <c r="N113" s="184">
        <v>0.14000000000000001</v>
      </c>
      <c r="O113" s="67"/>
    </row>
    <row r="114" spans="1:15" x14ac:dyDescent="0.25">
      <c r="A114" s="183" t="s">
        <v>281</v>
      </c>
      <c r="B114" s="170">
        <v>15</v>
      </c>
      <c r="C114" s="170">
        <v>7</v>
      </c>
      <c r="D114" s="170">
        <v>7</v>
      </c>
      <c r="E114" s="170">
        <v>5</v>
      </c>
      <c r="F114" s="170">
        <v>2</v>
      </c>
      <c r="G114" s="170">
        <v>1</v>
      </c>
      <c r="H114" s="170" t="s">
        <v>2420</v>
      </c>
      <c r="I114" s="170" t="s">
        <v>2420</v>
      </c>
      <c r="J114" s="170" t="s">
        <v>2420</v>
      </c>
      <c r="K114" s="170" t="s">
        <v>2420</v>
      </c>
      <c r="L114" s="170">
        <f>SUM(B114:K114)</f>
        <v>37</v>
      </c>
      <c r="M114" s="169">
        <f>L114/C108</f>
        <v>1.8499999999999999E-2</v>
      </c>
      <c r="N114" s="184">
        <v>1.7500000000000002E-2</v>
      </c>
      <c r="O114" s="67"/>
    </row>
    <row r="115" spans="1:15" x14ac:dyDescent="0.25">
      <c r="A115" s="183" t="s">
        <v>2406</v>
      </c>
      <c r="B115" s="171">
        <v>3</v>
      </c>
      <c r="C115" s="171">
        <v>2</v>
      </c>
      <c r="D115" s="171">
        <v>1</v>
      </c>
      <c r="E115" s="171">
        <v>1</v>
      </c>
      <c r="F115" s="167">
        <v>0.6</v>
      </c>
      <c r="G115" s="167">
        <v>0.5</v>
      </c>
      <c r="H115" s="167">
        <v>0.4</v>
      </c>
      <c r="I115" s="167">
        <v>0.3</v>
      </c>
      <c r="J115" s="167">
        <v>0.2</v>
      </c>
      <c r="K115" s="167">
        <v>0.1</v>
      </c>
      <c r="L115" s="166">
        <f>SUM(B115:E115)</f>
        <v>7</v>
      </c>
      <c r="M115" s="168">
        <f>L115/C108</f>
        <v>3.5000000000000001E-3</v>
      </c>
      <c r="N115" s="185">
        <v>2.5000000000000001E-3</v>
      </c>
    </row>
    <row r="116" spans="1:15" x14ac:dyDescent="0.25">
      <c r="A116" s="183" t="s">
        <v>257</v>
      </c>
      <c r="B116" s="171">
        <v>3</v>
      </c>
      <c r="C116" s="171">
        <v>2</v>
      </c>
      <c r="D116" s="171">
        <v>1</v>
      </c>
      <c r="E116" s="171">
        <v>1</v>
      </c>
      <c r="F116" s="167">
        <v>0.6</v>
      </c>
      <c r="G116" s="167">
        <v>0.5</v>
      </c>
      <c r="H116" s="167">
        <v>0.4</v>
      </c>
      <c r="I116" s="167">
        <v>0.3</v>
      </c>
      <c r="J116" s="167">
        <v>0.2</v>
      </c>
      <c r="K116" s="167">
        <v>0.1</v>
      </c>
      <c r="L116" s="166">
        <f t="shared" ref="L116:L125" si="3">SUM(B116:E116)</f>
        <v>7</v>
      </c>
      <c r="M116" s="168">
        <f>L116/C108</f>
        <v>3.5000000000000001E-3</v>
      </c>
      <c r="N116" s="185">
        <v>2.5000000000000001E-3</v>
      </c>
    </row>
    <row r="117" spans="1:15" x14ac:dyDescent="0.25">
      <c r="A117" s="183" t="s">
        <v>259</v>
      </c>
      <c r="B117" s="171">
        <v>3</v>
      </c>
      <c r="C117" s="171">
        <v>2</v>
      </c>
      <c r="D117" s="171">
        <v>1</v>
      </c>
      <c r="E117" s="171">
        <v>1</v>
      </c>
      <c r="F117" s="167">
        <v>0.6</v>
      </c>
      <c r="G117" s="167">
        <v>0.5</v>
      </c>
      <c r="H117" s="167">
        <v>0.4</v>
      </c>
      <c r="I117" s="167">
        <v>0.3</v>
      </c>
      <c r="J117" s="167">
        <v>0.2</v>
      </c>
      <c r="K117" s="167">
        <v>0.1</v>
      </c>
      <c r="L117" s="166">
        <f t="shared" si="3"/>
        <v>7</v>
      </c>
      <c r="M117" s="168">
        <f>L117/C108</f>
        <v>3.5000000000000001E-3</v>
      </c>
      <c r="N117" s="185">
        <v>2.5000000000000001E-3</v>
      </c>
    </row>
    <row r="118" spans="1:15" x14ac:dyDescent="0.25">
      <c r="A118" s="183" t="s">
        <v>263</v>
      </c>
      <c r="B118" s="171">
        <v>3</v>
      </c>
      <c r="C118" s="171">
        <v>2</v>
      </c>
      <c r="D118" s="171">
        <v>1</v>
      </c>
      <c r="E118" s="171">
        <v>1</v>
      </c>
      <c r="F118" s="167">
        <v>0.6</v>
      </c>
      <c r="G118" s="167">
        <v>0.5</v>
      </c>
      <c r="H118" s="167">
        <v>0.4</v>
      </c>
      <c r="I118" s="167">
        <v>0.3</v>
      </c>
      <c r="J118" s="167">
        <v>0.2</v>
      </c>
      <c r="K118" s="167">
        <v>0.1</v>
      </c>
      <c r="L118" s="166">
        <f t="shared" si="3"/>
        <v>7</v>
      </c>
      <c r="M118" s="168">
        <f>L118/C108</f>
        <v>3.5000000000000001E-3</v>
      </c>
      <c r="N118" s="185">
        <v>2.5000000000000001E-3</v>
      </c>
    </row>
    <row r="119" spans="1:15" x14ac:dyDescent="0.25">
      <c r="A119" s="183" t="s">
        <v>268</v>
      </c>
      <c r="B119" s="171">
        <v>3</v>
      </c>
      <c r="C119" s="171">
        <v>2</v>
      </c>
      <c r="D119" s="171">
        <v>1</v>
      </c>
      <c r="E119" s="171">
        <v>1</v>
      </c>
      <c r="F119" s="167">
        <v>0.6</v>
      </c>
      <c r="G119" s="167">
        <v>0.5</v>
      </c>
      <c r="H119" s="167">
        <v>0.4</v>
      </c>
      <c r="I119" s="167">
        <v>0.3</v>
      </c>
      <c r="J119" s="167">
        <v>0.2</v>
      </c>
      <c r="K119" s="167">
        <v>0.1</v>
      </c>
      <c r="L119" s="166">
        <f t="shared" si="3"/>
        <v>7</v>
      </c>
      <c r="M119" s="168">
        <f>L119/C108</f>
        <v>3.5000000000000001E-3</v>
      </c>
      <c r="N119" s="185">
        <v>2.5000000000000001E-3</v>
      </c>
    </row>
    <row r="120" spans="1:15" x14ac:dyDescent="0.25">
      <c r="A120" s="183" t="s">
        <v>2405</v>
      </c>
      <c r="B120" s="171">
        <v>3</v>
      </c>
      <c r="C120" s="171">
        <v>2</v>
      </c>
      <c r="D120" s="171">
        <v>1</v>
      </c>
      <c r="E120" s="171">
        <v>1</v>
      </c>
      <c r="F120" s="167">
        <v>0.6</v>
      </c>
      <c r="G120" s="167">
        <v>0.5</v>
      </c>
      <c r="H120" s="167">
        <v>0.4</v>
      </c>
      <c r="I120" s="167">
        <v>0.3</v>
      </c>
      <c r="J120" s="167">
        <v>0.2</v>
      </c>
      <c r="K120" s="167">
        <v>0.1</v>
      </c>
      <c r="L120" s="166">
        <f t="shared" si="3"/>
        <v>7</v>
      </c>
      <c r="M120" s="168">
        <f>L120/C108</f>
        <v>3.5000000000000001E-3</v>
      </c>
      <c r="N120" s="185">
        <v>2.5000000000000001E-3</v>
      </c>
    </row>
    <row r="121" spans="1:15" x14ac:dyDescent="0.25">
      <c r="A121" s="183" t="s">
        <v>273</v>
      </c>
      <c r="B121" s="171">
        <v>3</v>
      </c>
      <c r="C121" s="171">
        <v>2</v>
      </c>
      <c r="D121" s="171">
        <v>1</v>
      </c>
      <c r="E121" s="171">
        <v>1</v>
      </c>
      <c r="F121" s="167">
        <v>0.6</v>
      </c>
      <c r="G121" s="167">
        <v>0.5</v>
      </c>
      <c r="H121" s="167">
        <v>0.4</v>
      </c>
      <c r="I121" s="167">
        <v>0.3</v>
      </c>
      <c r="J121" s="167">
        <v>0.2</v>
      </c>
      <c r="K121" s="167">
        <v>0.1</v>
      </c>
      <c r="L121" s="166">
        <f t="shared" si="3"/>
        <v>7</v>
      </c>
      <c r="M121" s="168">
        <f>L121/C108</f>
        <v>3.5000000000000001E-3</v>
      </c>
      <c r="N121" s="185">
        <v>2.5000000000000001E-3</v>
      </c>
    </row>
    <row r="122" spans="1:15" x14ac:dyDescent="0.25">
      <c r="A122" s="183" t="s">
        <v>276</v>
      </c>
      <c r="B122" s="171">
        <v>3</v>
      </c>
      <c r="C122" s="171">
        <v>2</v>
      </c>
      <c r="D122" s="171">
        <v>1</v>
      </c>
      <c r="E122" s="171">
        <v>1</v>
      </c>
      <c r="F122" s="167">
        <v>0.6</v>
      </c>
      <c r="G122" s="167">
        <v>0.5</v>
      </c>
      <c r="H122" s="167">
        <v>0.4</v>
      </c>
      <c r="I122" s="167">
        <v>0.3</v>
      </c>
      <c r="J122" s="167">
        <v>0.2</v>
      </c>
      <c r="K122" s="167">
        <v>0.1</v>
      </c>
      <c r="L122" s="166">
        <f t="shared" si="3"/>
        <v>7</v>
      </c>
      <c r="M122" s="168">
        <f>L122/C108</f>
        <v>3.5000000000000001E-3</v>
      </c>
      <c r="N122" s="185">
        <v>2.5000000000000001E-3</v>
      </c>
    </row>
    <row r="123" spans="1:15" x14ac:dyDescent="0.25">
      <c r="A123" s="183" t="s">
        <v>277</v>
      </c>
      <c r="B123" s="171">
        <v>3</v>
      </c>
      <c r="C123" s="171">
        <v>2</v>
      </c>
      <c r="D123" s="171">
        <v>1</v>
      </c>
      <c r="E123" s="171">
        <v>1</v>
      </c>
      <c r="F123" s="167">
        <v>0.6</v>
      </c>
      <c r="G123" s="167">
        <v>0.5</v>
      </c>
      <c r="H123" s="167">
        <v>0.4</v>
      </c>
      <c r="I123" s="167">
        <v>0.3</v>
      </c>
      <c r="J123" s="167">
        <v>0.2</v>
      </c>
      <c r="K123" s="167">
        <v>0.1</v>
      </c>
      <c r="L123" s="166">
        <f t="shared" si="3"/>
        <v>7</v>
      </c>
      <c r="M123" s="168">
        <f>L123/C108</f>
        <v>3.5000000000000001E-3</v>
      </c>
      <c r="N123" s="185">
        <v>2.5000000000000001E-3</v>
      </c>
    </row>
    <row r="124" spans="1:15" x14ac:dyDescent="0.25">
      <c r="A124" s="183" t="s">
        <v>279</v>
      </c>
      <c r="B124" s="171">
        <v>3</v>
      </c>
      <c r="C124" s="171">
        <v>2</v>
      </c>
      <c r="D124" s="171">
        <v>1</v>
      </c>
      <c r="E124" s="171">
        <v>1</v>
      </c>
      <c r="F124" s="167">
        <v>0.6</v>
      </c>
      <c r="G124" s="167">
        <v>0.5</v>
      </c>
      <c r="H124" s="167">
        <v>0.4</v>
      </c>
      <c r="I124" s="167">
        <v>0.3</v>
      </c>
      <c r="J124" s="167">
        <v>0.2</v>
      </c>
      <c r="K124" s="167">
        <v>0.1</v>
      </c>
      <c r="L124" s="166">
        <f t="shared" si="3"/>
        <v>7</v>
      </c>
      <c r="M124" s="168">
        <f>L124/C108</f>
        <v>3.5000000000000001E-3</v>
      </c>
      <c r="N124" s="185">
        <v>2.5000000000000001E-3</v>
      </c>
    </row>
    <row r="125" spans="1:15" x14ac:dyDescent="0.25">
      <c r="A125" s="183" t="s">
        <v>284</v>
      </c>
      <c r="B125" s="171">
        <v>3</v>
      </c>
      <c r="C125" s="171">
        <v>2</v>
      </c>
      <c r="D125" s="171">
        <v>1</v>
      </c>
      <c r="E125" s="171">
        <v>1</v>
      </c>
      <c r="F125" s="167">
        <v>0.6</v>
      </c>
      <c r="G125" s="167">
        <v>0.5</v>
      </c>
      <c r="H125" s="167">
        <v>0.4</v>
      </c>
      <c r="I125" s="167">
        <v>0.3</v>
      </c>
      <c r="J125" s="167">
        <v>0.2</v>
      </c>
      <c r="K125" s="167">
        <v>0.1</v>
      </c>
      <c r="L125" s="166">
        <f t="shared" si="3"/>
        <v>7</v>
      </c>
      <c r="M125" s="168">
        <f>L125/C108</f>
        <v>3.5000000000000001E-3</v>
      </c>
      <c r="N125" s="185">
        <v>2.5000000000000001E-3</v>
      </c>
    </row>
    <row r="126" spans="1:15" ht="15.75" thickBot="1" x14ac:dyDescent="0.3">
      <c r="A126" s="186"/>
      <c r="B126" s="187">
        <f>SUM(B110:B125)</f>
        <v>1156</v>
      </c>
      <c r="C126" s="187">
        <f>SUM(C110:C125)</f>
        <v>360</v>
      </c>
      <c r="D126" s="187">
        <f>SUM(D110:D125)</f>
        <v>198</v>
      </c>
      <c r="E126" s="187">
        <f>SUM(E110:E125)</f>
        <v>144</v>
      </c>
      <c r="F126" s="187">
        <f t="shared" ref="F126:K126" si="4">SUM(F110:F114)</f>
        <v>79</v>
      </c>
      <c r="G126" s="187">
        <f t="shared" si="4"/>
        <v>48</v>
      </c>
      <c r="H126" s="187">
        <f t="shared" si="4"/>
        <v>0</v>
      </c>
      <c r="I126" s="187">
        <f t="shared" si="4"/>
        <v>0</v>
      </c>
      <c r="J126" s="187">
        <f t="shared" si="4"/>
        <v>0</v>
      </c>
      <c r="K126" s="187">
        <f t="shared" si="4"/>
        <v>0</v>
      </c>
      <c r="L126" s="187">
        <f>SUM(L110:L125)</f>
        <v>1985</v>
      </c>
      <c r="M126" s="188">
        <f>SUM(M110:M125)</f>
        <v>0.99249999999999938</v>
      </c>
      <c r="N126" s="189">
        <f>SUM(N110:N125)</f>
        <v>0.99999999999999944</v>
      </c>
    </row>
    <row r="128" spans="1:15" ht="18.75" x14ac:dyDescent="0.3">
      <c r="A128" s="1" t="s">
        <v>2423</v>
      </c>
    </row>
    <row r="129" spans="1:15" ht="15.75" thickBot="1" x14ac:dyDescent="0.3"/>
    <row r="130" spans="1:15" x14ac:dyDescent="0.25">
      <c r="A130" s="173" t="s">
        <v>209</v>
      </c>
      <c r="B130" s="174" t="s">
        <v>2450</v>
      </c>
      <c r="C130" s="191">
        <v>5000</v>
      </c>
      <c r="D130" s="178" t="s">
        <v>2417</v>
      </c>
      <c r="E130" s="191">
        <v>50</v>
      </c>
      <c r="F130" s="178" t="s">
        <v>2418</v>
      </c>
      <c r="G130" s="191">
        <v>250</v>
      </c>
      <c r="H130" s="176" t="s">
        <v>2448</v>
      </c>
      <c r="I130" s="175">
        <v>3000</v>
      </c>
      <c r="J130" s="178" t="s">
        <v>2449</v>
      </c>
      <c r="K130" s="177"/>
      <c r="L130" s="175">
        <v>525000</v>
      </c>
      <c r="M130" s="177"/>
      <c r="N130" s="179"/>
    </row>
    <row r="131" spans="1:15" x14ac:dyDescent="0.25">
      <c r="A131" s="180" t="s">
        <v>2454</v>
      </c>
      <c r="B131" s="125" t="s">
        <v>2416</v>
      </c>
      <c r="C131" s="125" t="s">
        <v>2415</v>
      </c>
      <c r="D131" s="125" t="s">
        <v>2414</v>
      </c>
      <c r="E131" s="125" t="s">
        <v>2413</v>
      </c>
      <c r="F131" s="125" t="s">
        <v>2412</v>
      </c>
      <c r="G131" s="125" t="s">
        <v>2411</v>
      </c>
      <c r="H131" s="125" t="s">
        <v>2410</v>
      </c>
      <c r="I131" s="125" t="s">
        <v>2409</v>
      </c>
      <c r="J131" s="125" t="s">
        <v>2408</v>
      </c>
      <c r="K131" s="125" t="s">
        <v>2407</v>
      </c>
      <c r="L131" s="125" t="s">
        <v>2422</v>
      </c>
      <c r="M131" s="125" t="s">
        <v>2419</v>
      </c>
      <c r="N131" s="190" t="s">
        <v>2421</v>
      </c>
    </row>
    <row r="132" spans="1:15" x14ac:dyDescent="0.25">
      <c r="A132" s="183" t="s">
        <v>249</v>
      </c>
      <c r="B132" s="170">
        <v>10</v>
      </c>
      <c r="C132" s="170">
        <v>5</v>
      </c>
      <c r="D132" s="170">
        <v>5</v>
      </c>
      <c r="E132" s="170">
        <v>4</v>
      </c>
      <c r="F132" s="170">
        <v>3</v>
      </c>
      <c r="G132" s="170">
        <v>2</v>
      </c>
      <c r="H132" s="170">
        <v>1</v>
      </c>
      <c r="I132" s="170" t="s">
        <v>2420</v>
      </c>
      <c r="J132" s="170" t="s">
        <v>2420</v>
      </c>
      <c r="K132" s="170" t="s">
        <v>2420</v>
      </c>
      <c r="L132" s="170">
        <f>SUM(B132:K132)</f>
        <v>30</v>
      </c>
      <c r="M132" s="169">
        <f>L132/C130</f>
        <v>6.0000000000000001E-3</v>
      </c>
      <c r="N132" s="184">
        <v>0.01</v>
      </c>
      <c r="O132" s="67"/>
    </row>
    <row r="133" spans="1:15" x14ac:dyDescent="0.25">
      <c r="A133" s="183" t="s">
        <v>252</v>
      </c>
      <c r="B133" s="170">
        <v>5</v>
      </c>
      <c r="C133" s="170">
        <v>4</v>
      </c>
      <c r="D133" s="170">
        <v>4</v>
      </c>
      <c r="E133" s="170">
        <v>3</v>
      </c>
      <c r="F133" s="170">
        <v>2</v>
      </c>
      <c r="G133" s="170">
        <v>2</v>
      </c>
      <c r="H133" s="170">
        <v>1</v>
      </c>
      <c r="I133" s="170" t="s">
        <v>2420</v>
      </c>
      <c r="J133" s="170" t="s">
        <v>2420</v>
      </c>
      <c r="K133" s="170" t="s">
        <v>2420</v>
      </c>
      <c r="L133" s="170">
        <f>SUM(B133:K133)</f>
        <v>21</v>
      </c>
      <c r="M133" s="169">
        <f>L133/C130</f>
        <v>4.1999999999999997E-3</v>
      </c>
      <c r="N133" s="184">
        <v>5.0000000000000001E-3</v>
      </c>
      <c r="O133" s="67"/>
    </row>
    <row r="134" spans="1:15" x14ac:dyDescent="0.25">
      <c r="A134" s="183" t="s">
        <v>261</v>
      </c>
      <c r="B134" s="170">
        <v>1300</v>
      </c>
      <c r="C134" s="170">
        <v>1000</v>
      </c>
      <c r="D134" s="170">
        <v>750</v>
      </c>
      <c r="E134" s="170">
        <v>500</v>
      </c>
      <c r="F134" s="170">
        <v>250</v>
      </c>
      <c r="G134" s="170">
        <v>150</v>
      </c>
      <c r="H134" s="170">
        <v>50</v>
      </c>
      <c r="I134" s="170" t="s">
        <v>2420</v>
      </c>
      <c r="J134" s="170" t="s">
        <v>2420</v>
      </c>
      <c r="K134" s="170" t="s">
        <v>2420</v>
      </c>
      <c r="L134" s="170">
        <f>SUM(B134:K134)</f>
        <v>4000</v>
      </c>
      <c r="M134" s="169">
        <f>L134/C130</f>
        <v>0.8</v>
      </c>
      <c r="N134" s="184">
        <v>0.8</v>
      </c>
      <c r="O134" s="67"/>
    </row>
    <row r="135" spans="1:15" x14ac:dyDescent="0.25">
      <c r="A135" s="183" t="s">
        <v>265</v>
      </c>
      <c r="B135" s="170">
        <v>250</v>
      </c>
      <c r="C135" s="170">
        <v>200</v>
      </c>
      <c r="D135" s="170">
        <v>100</v>
      </c>
      <c r="E135" s="170">
        <v>75</v>
      </c>
      <c r="F135" s="170">
        <v>50</v>
      </c>
      <c r="G135" s="170">
        <v>15</v>
      </c>
      <c r="H135" s="170">
        <v>5</v>
      </c>
      <c r="I135" s="170" t="s">
        <v>2420</v>
      </c>
      <c r="J135" s="170" t="s">
        <v>2420</v>
      </c>
      <c r="K135" s="170" t="s">
        <v>2420</v>
      </c>
      <c r="L135" s="170">
        <f>SUM(B135:K135)</f>
        <v>695</v>
      </c>
      <c r="M135" s="169">
        <f>L135/C130</f>
        <v>0.13900000000000001</v>
      </c>
      <c r="N135" s="184">
        <v>0.14000000000000001</v>
      </c>
      <c r="O135" s="67"/>
    </row>
    <row r="136" spans="1:15" x14ac:dyDescent="0.25">
      <c r="A136" s="183" t="s">
        <v>281</v>
      </c>
      <c r="B136" s="170">
        <v>40</v>
      </c>
      <c r="C136" s="170">
        <v>25</v>
      </c>
      <c r="D136" s="170">
        <v>10</v>
      </c>
      <c r="E136" s="170">
        <v>5</v>
      </c>
      <c r="F136" s="170">
        <v>5</v>
      </c>
      <c r="G136" s="170">
        <v>2</v>
      </c>
      <c r="H136" s="170">
        <v>1</v>
      </c>
      <c r="I136" s="170" t="s">
        <v>2420</v>
      </c>
      <c r="J136" s="170" t="s">
        <v>2420</v>
      </c>
      <c r="K136" s="170" t="s">
        <v>2420</v>
      </c>
      <c r="L136" s="170">
        <f>SUM(B136:K136)</f>
        <v>88</v>
      </c>
      <c r="M136" s="169">
        <f>L136/C130</f>
        <v>1.7600000000000001E-2</v>
      </c>
      <c r="N136" s="184">
        <v>1.7500000000000002E-2</v>
      </c>
      <c r="O136" s="67"/>
    </row>
    <row r="137" spans="1:15" x14ac:dyDescent="0.25">
      <c r="A137" s="183" t="s">
        <v>2406</v>
      </c>
      <c r="B137" s="171">
        <v>5</v>
      </c>
      <c r="C137" s="171">
        <v>4</v>
      </c>
      <c r="D137" s="171">
        <v>3</v>
      </c>
      <c r="E137" s="171">
        <v>2</v>
      </c>
      <c r="F137" s="171">
        <v>1</v>
      </c>
      <c r="G137" s="167">
        <v>0.6</v>
      </c>
      <c r="H137" s="167">
        <v>0.5</v>
      </c>
      <c r="I137" s="167">
        <v>0.4</v>
      </c>
      <c r="J137" s="167">
        <v>0.3</v>
      </c>
      <c r="K137" s="167">
        <v>0.2</v>
      </c>
      <c r="L137" s="166">
        <f>SUM(B137:F137)</f>
        <v>15</v>
      </c>
      <c r="M137" s="168">
        <f>L137/C130</f>
        <v>3.0000000000000001E-3</v>
      </c>
      <c r="N137" s="185">
        <v>2.5000000000000001E-3</v>
      </c>
    </row>
    <row r="138" spans="1:15" x14ac:dyDescent="0.25">
      <c r="A138" s="183" t="s">
        <v>257</v>
      </c>
      <c r="B138" s="171">
        <v>5</v>
      </c>
      <c r="C138" s="171">
        <v>4</v>
      </c>
      <c r="D138" s="171">
        <v>3</v>
      </c>
      <c r="E138" s="171">
        <v>2</v>
      </c>
      <c r="F138" s="171">
        <v>1</v>
      </c>
      <c r="G138" s="167">
        <v>0.6</v>
      </c>
      <c r="H138" s="167">
        <v>0.5</v>
      </c>
      <c r="I138" s="167">
        <v>0.4</v>
      </c>
      <c r="J138" s="167">
        <v>0.3</v>
      </c>
      <c r="K138" s="167">
        <v>0.2</v>
      </c>
      <c r="L138" s="166">
        <f t="shared" ref="L138:L147" si="5">SUM(B138:F138)</f>
        <v>15</v>
      </c>
      <c r="M138" s="168">
        <f>L138/C130</f>
        <v>3.0000000000000001E-3</v>
      </c>
      <c r="N138" s="185">
        <v>2.5000000000000001E-3</v>
      </c>
    </row>
    <row r="139" spans="1:15" x14ac:dyDescent="0.25">
      <c r="A139" s="183" t="s">
        <v>259</v>
      </c>
      <c r="B139" s="171">
        <v>5</v>
      </c>
      <c r="C139" s="171">
        <v>4</v>
      </c>
      <c r="D139" s="171">
        <v>3</v>
      </c>
      <c r="E139" s="171">
        <v>2</v>
      </c>
      <c r="F139" s="171">
        <v>1</v>
      </c>
      <c r="G139" s="167">
        <v>0.6</v>
      </c>
      <c r="H139" s="167">
        <v>0.5</v>
      </c>
      <c r="I139" s="167">
        <v>0.4</v>
      </c>
      <c r="J139" s="167">
        <v>0.3</v>
      </c>
      <c r="K139" s="167">
        <v>0.2</v>
      </c>
      <c r="L139" s="166">
        <f t="shared" si="5"/>
        <v>15</v>
      </c>
      <c r="M139" s="168">
        <f>L139/C130</f>
        <v>3.0000000000000001E-3</v>
      </c>
      <c r="N139" s="185">
        <v>2.5000000000000001E-3</v>
      </c>
    </row>
    <row r="140" spans="1:15" x14ac:dyDescent="0.25">
      <c r="A140" s="183" t="s">
        <v>263</v>
      </c>
      <c r="B140" s="171">
        <v>5</v>
      </c>
      <c r="C140" s="171">
        <v>4</v>
      </c>
      <c r="D140" s="171">
        <v>3</v>
      </c>
      <c r="E140" s="171">
        <v>2</v>
      </c>
      <c r="F140" s="171">
        <v>1</v>
      </c>
      <c r="G140" s="167">
        <v>0.6</v>
      </c>
      <c r="H140" s="167">
        <v>0.5</v>
      </c>
      <c r="I140" s="167">
        <v>0.4</v>
      </c>
      <c r="J140" s="167">
        <v>0.3</v>
      </c>
      <c r="K140" s="167">
        <v>0.2</v>
      </c>
      <c r="L140" s="166">
        <f t="shared" si="5"/>
        <v>15</v>
      </c>
      <c r="M140" s="168">
        <f>L140/C130</f>
        <v>3.0000000000000001E-3</v>
      </c>
      <c r="N140" s="185">
        <v>2.5000000000000001E-3</v>
      </c>
    </row>
    <row r="141" spans="1:15" x14ac:dyDescent="0.25">
      <c r="A141" s="183" t="s">
        <v>268</v>
      </c>
      <c r="B141" s="171">
        <v>5</v>
      </c>
      <c r="C141" s="171">
        <v>4</v>
      </c>
      <c r="D141" s="171">
        <v>3</v>
      </c>
      <c r="E141" s="171">
        <v>2</v>
      </c>
      <c r="F141" s="171">
        <v>1</v>
      </c>
      <c r="G141" s="167">
        <v>0.6</v>
      </c>
      <c r="H141" s="167">
        <v>0.5</v>
      </c>
      <c r="I141" s="167">
        <v>0.4</v>
      </c>
      <c r="J141" s="167">
        <v>0.3</v>
      </c>
      <c r="K141" s="167">
        <v>0.2</v>
      </c>
      <c r="L141" s="166">
        <f t="shared" si="5"/>
        <v>15</v>
      </c>
      <c r="M141" s="168">
        <f>L141/C130</f>
        <v>3.0000000000000001E-3</v>
      </c>
      <c r="N141" s="185">
        <v>2.5000000000000001E-3</v>
      </c>
    </row>
    <row r="142" spans="1:15" x14ac:dyDescent="0.25">
      <c r="A142" s="183" t="s">
        <v>2405</v>
      </c>
      <c r="B142" s="171">
        <v>5</v>
      </c>
      <c r="C142" s="171">
        <v>4</v>
      </c>
      <c r="D142" s="171">
        <v>3</v>
      </c>
      <c r="E142" s="171">
        <v>2</v>
      </c>
      <c r="F142" s="171">
        <v>1</v>
      </c>
      <c r="G142" s="167">
        <v>0.6</v>
      </c>
      <c r="H142" s="167">
        <v>0.5</v>
      </c>
      <c r="I142" s="167">
        <v>0.4</v>
      </c>
      <c r="J142" s="167">
        <v>0.3</v>
      </c>
      <c r="K142" s="167">
        <v>0.2</v>
      </c>
      <c r="L142" s="166">
        <f t="shared" si="5"/>
        <v>15</v>
      </c>
      <c r="M142" s="168">
        <f>L142/C130</f>
        <v>3.0000000000000001E-3</v>
      </c>
      <c r="N142" s="185">
        <v>2.5000000000000001E-3</v>
      </c>
    </row>
    <row r="143" spans="1:15" x14ac:dyDescent="0.25">
      <c r="A143" s="183" t="s">
        <v>273</v>
      </c>
      <c r="B143" s="171">
        <v>5</v>
      </c>
      <c r="C143" s="171">
        <v>4</v>
      </c>
      <c r="D143" s="171">
        <v>3</v>
      </c>
      <c r="E143" s="171">
        <v>2</v>
      </c>
      <c r="F143" s="171">
        <v>1</v>
      </c>
      <c r="G143" s="167">
        <v>0.6</v>
      </c>
      <c r="H143" s="167">
        <v>0.5</v>
      </c>
      <c r="I143" s="167">
        <v>0.4</v>
      </c>
      <c r="J143" s="167">
        <v>0.3</v>
      </c>
      <c r="K143" s="167">
        <v>0.2</v>
      </c>
      <c r="L143" s="166">
        <f t="shared" si="5"/>
        <v>15</v>
      </c>
      <c r="M143" s="168">
        <f>L143/C130</f>
        <v>3.0000000000000001E-3</v>
      </c>
      <c r="N143" s="185">
        <v>2.5000000000000001E-3</v>
      </c>
    </row>
    <row r="144" spans="1:15" x14ac:dyDescent="0.25">
      <c r="A144" s="183" t="s">
        <v>276</v>
      </c>
      <c r="B144" s="171">
        <v>5</v>
      </c>
      <c r="C144" s="171">
        <v>4</v>
      </c>
      <c r="D144" s="171">
        <v>3</v>
      </c>
      <c r="E144" s="171">
        <v>2</v>
      </c>
      <c r="F144" s="171">
        <v>1</v>
      </c>
      <c r="G144" s="167">
        <v>0.6</v>
      </c>
      <c r="H144" s="167">
        <v>0.5</v>
      </c>
      <c r="I144" s="167">
        <v>0.4</v>
      </c>
      <c r="J144" s="167">
        <v>0.3</v>
      </c>
      <c r="K144" s="167">
        <v>0.2</v>
      </c>
      <c r="L144" s="166">
        <f t="shared" si="5"/>
        <v>15</v>
      </c>
      <c r="M144" s="168">
        <f>L144/C130</f>
        <v>3.0000000000000001E-3</v>
      </c>
      <c r="N144" s="185">
        <v>2.5000000000000001E-3</v>
      </c>
    </row>
    <row r="145" spans="1:15" x14ac:dyDescent="0.25">
      <c r="A145" s="183" t="s">
        <v>277</v>
      </c>
      <c r="B145" s="171">
        <v>5</v>
      </c>
      <c r="C145" s="171">
        <v>4</v>
      </c>
      <c r="D145" s="171">
        <v>3</v>
      </c>
      <c r="E145" s="171">
        <v>2</v>
      </c>
      <c r="F145" s="171">
        <v>1</v>
      </c>
      <c r="G145" s="167">
        <v>0.6</v>
      </c>
      <c r="H145" s="167">
        <v>0.5</v>
      </c>
      <c r="I145" s="167">
        <v>0.4</v>
      </c>
      <c r="J145" s="167">
        <v>0.3</v>
      </c>
      <c r="K145" s="167">
        <v>0.2</v>
      </c>
      <c r="L145" s="166">
        <f t="shared" si="5"/>
        <v>15</v>
      </c>
      <c r="M145" s="168">
        <f>L145/C130</f>
        <v>3.0000000000000001E-3</v>
      </c>
      <c r="N145" s="185">
        <v>2.5000000000000001E-3</v>
      </c>
    </row>
    <row r="146" spans="1:15" x14ac:dyDescent="0.25">
      <c r="A146" s="183" t="s">
        <v>279</v>
      </c>
      <c r="B146" s="171">
        <v>5</v>
      </c>
      <c r="C146" s="171">
        <v>4</v>
      </c>
      <c r="D146" s="171">
        <v>3</v>
      </c>
      <c r="E146" s="171">
        <v>2</v>
      </c>
      <c r="F146" s="171">
        <v>1</v>
      </c>
      <c r="G146" s="167">
        <v>0.6</v>
      </c>
      <c r="H146" s="167">
        <v>0.5</v>
      </c>
      <c r="I146" s="167">
        <v>0.4</v>
      </c>
      <c r="J146" s="167">
        <v>0.3</v>
      </c>
      <c r="K146" s="167">
        <v>0.2</v>
      </c>
      <c r="L146" s="166">
        <f t="shared" si="5"/>
        <v>15</v>
      </c>
      <c r="M146" s="168">
        <f>L146/C130</f>
        <v>3.0000000000000001E-3</v>
      </c>
      <c r="N146" s="185">
        <v>2.5000000000000001E-3</v>
      </c>
    </row>
    <row r="147" spans="1:15" x14ac:dyDescent="0.25">
      <c r="A147" s="183" t="s">
        <v>284</v>
      </c>
      <c r="B147" s="171">
        <v>5</v>
      </c>
      <c r="C147" s="171">
        <v>4</v>
      </c>
      <c r="D147" s="171">
        <v>3</v>
      </c>
      <c r="E147" s="171">
        <v>2</v>
      </c>
      <c r="F147" s="171">
        <v>1</v>
      </c>
      <c r="G147" s="167">
        <v>0.6</v>
      </c>
      <c r="H147" s="167">
        <v>0.5</v>
      </c>
      <c r="I147" s="167">
        <v>0.4</v>
      </c>
      <c r="J147" s="167">
        <v>0.3</v>
      </c>
      <c r="K147" s="167">
        <v>0.2</v>
      </c>
      <c r="L147" s="166">
        <f t="shared" si="5"/>
        <v>15</v>
      </c>
      <c r="M147" s="168">
        <f>L147/C130</f>
        <v>3.0000000000000001E-3</v>
      </c>
      <c r="N147" s="185">
        <v>2.5000000000000001E-3</v>
      </c>
    </row>
    <row r="148" spans="1:15" ht="15.75" thickBot="1" x14ac:dyDescent="0.3">
      <c r="A148" s="186"/>
      <c r="B148" s="187">
        <f>SUM(B132:B147)</f>
        <v>1660</v>
      </c>
      <c r="C148" s="187">
        <f>SUM(C132:C147)</f>
        <v>1278</v>
      </c>
      <c r="D148" s="187">
        <f>SUM(D132:D147)</f>
        <v>902</v>
      </c>
      <c r="E148" s="187">
        <f>SUM(E132:E147)</f>
        <v>609</v>
      </c>
      <c r="F148" s="187">
        <f>SUM(F132:F147)</f>
        <v>321</v>
      </c>
      <c r="G148" s="187">
        <f>SUM(G132:G136)</f>
        <v>171</v>
      </c>
      <c r="H148" s="187">
        <f>SUM(H132:H136)</f>
        <v>58</v>
      </c>
      <c r="I148" s="187">
        <f>SUM(I132:I136)</f>
        <v>0</v>
      </c>
      <c r="J148" s="187">
        <f>SUM(J132:J136)</f>
        <v>0</v>
      </c>
      <c r="K148" s="187">
        <f>SUM(K132:K136)</f>
        <v>0</v>
      </c>
      <c r="L148" s="187">
        <f>SUM(L132:L147)</f>
        <v>4999</v>
      </c>
      <c r="M148" s="188">
        <f>SUM(M132:M147)</f>
        <v>0.99980000000000002</v>
      </c>
      <c r="N148" s="189">
        <f>SUM(N132:N147)</f>
        <v>0.99999999999999944</v>
      </c>
    </row>
    <row r="149" spans="1:15" ht="15.75" thickBot="1" x14ac:dyDescent="0.3"/>
    <row r="150" spans="1:15" x14ac:dyDescent="0.25">
      <c r="A150" s="173" t="s">
        <v>213</v>
      </c>
      <c r="B150" s="174" t="s">
        <v>2450</v>
      </c>
      <c r="C150" s="191">
        <v>12000</v>
      </c>
      <c r="D150" s="178" t="s">
        <v>2417</v>
      </c>
      <c r="E150" s="192">
        <v>120</v>
      </c>
      <c r="F150" s="178" t="s">
        <v>2418</v>
      </c>
      <c r="G150" s="192">
        <v>600</v>
      </c>
      <c r="H150" s="176" t="s">
        <v>2448</v>
      </c>
      <c r="I150" s="175">
        <v>15000</v>
      </c>
      <c r="J150" s="178" t="s">
        <v>2449</v>
      </c>
      <c r="K150" s="177"/>
      <c r="L150" s="175">
        <v>6375000</v>
      </c>
      <c r="M150" s="177"/>
      <c r="N150" s="179"/>
    </row>
    <row r="151" spans="1:15" x14ac:dyDescent="0.25">
      <c r="A151" s="180" t="s">
        <v>2455</v>
      </c>
      <c r="B151" s="125" t="s">
        <v>2416</v>
      </c>
      <c r="C151" s="125" t="s">
        <v>2415</v>
      </c>
      <c r="D151" s="125" t="s">
        <v>2414</v>
      </c>
      <c r="E151" s="125" t="s">
        <v>2413</v>
      </c>
      <c r="F151" s="125" t="s">
        <v>2412</v>
      </c>
      <c r="G151" s="125" t="s">
        <v>2411</v>
      </c>
      <c r="H151" s="125" t="s">
        <v>2410</v>
      </c>
      <c r="I151" s="125" t="s">
        <v>2409</v>
      </c>
      <c r="J151" s="125" t="s">
        <v>2408</v>
      </c>
      <c r="K151" s="125" t="s">
        <v>2407</v>
      </c>
      <c r="L151" s="125" t="s">
        <v>2422</v>
      </c>
      <c r="M151" s="125" t="s">
        <v>2419</v>
      </c>
      <c r="N151" s="190" t="s">
        <v>2421</v>
      </c>
    </row>
    <row r="152" spans="1:15" x14ac:dyDescent="0.25">
      <c r="A152" s="183" t="s">
        <v>249</v>
      </c>
      <c r="B152" s="170">
        <v>50</v>
      </c>
      <c r="C152" s="170">
        <v>25</v>
      </c>
      <c r="D152" s="170">
        <v>15</v>
      </c>
      <c r="E152" s="170">
        <v>10</v>
      </c>
      <c r="F152" s="170">
        <v>7</v>
      </c>
      <c r="G152" s="170">
        <v>5</v>
      </c>
      <c r="H152" s="170">
        <v>3</v>
      </c>
      <c r="I152" s="170">
        <v>2</v>
      </c>
      <c r="J152" s="170" t="s">
        <v>2420</v>
      </c>
      <c r="K152" s="170" t="s">
        <v>2420</v>
      </c>
      <c r="L152" s="170">
        <f>SUM(B152:K152)</f>
        <v>117</v>
      </c>
      <c r="M152" s="169">
        <f>L152/C150</f>
        <v>9.75E-3</v>
      </c>
      <c r="N152" s="184">
        <v>0.01</v>
      </c>
      <c r="O152" s="67"/>
    </row>
    <row r="153" spans="1:15" x14ac:dyDescent="0.25">
      <c r="A153" s="183" t="s">
        <v>252</v>
      </c>
      <c r="B153" s="170">
        <v>30</v>
      </c>
      <c r="C153" s="170">
        <v>10</v>
      </c>
      <c r="D153" s="170">
        <v>5</v>
      </c>
      <c r="E153" s="170">
        <v>5</v>
      </c>
      <c r="F153" s="170">
        <v>4</v>
      </c>
      <c r="G153" s="170">
        <v>3</v>
      </c>
      <c r="H153" s="170">
        <v>2</v>
      </c>
      <c r="I153" s="170">
        <v>1</v>
      </c>
      <c r="J153" s="170" t="s">
        <v>2420</v>
      </c>
      <c r="K153" s="170" t="s">
        <v>2420</v>
      </c>
      <c r="L153" s="170">
        <f>SUM(B153:K153)</f>
        <v>60</v>
      </c>
      <c r="M153" s="169">
        <f>L153/C150</f>
        <v>5.0000000000000001E-3</v>
      </c>
      <c r="N153" s="184">
        <v>5.0000000000000001E-3</v>
      </c>
      <c r="O153" s="67"/>
    </row>
    <row r="154" spans="1:15" x14ac:dyDescent="0.25">
      <c r="A154" s="183" t="s">
        <v>261</v>
      </c>
      <c r="B154" s="170">
        <v>2500</v>
      </c>
      <c r="C154" s="170">
        <v>2500</v>
      </c>
      <c r="D154" s="170">
        <v>1500</v>
      </c>
      <c r="E154" s="170">
        <v>1250</v>
      </c>
      <c r="F154" s="170">
        <v>1000</v>
      </c>
      <c r="G154" s="170">
        <v>500</v>
      </c>
      <c r="H154" s="170">
        <v>250</v>
      </c>
      <c r="I154" s="170">
        <v>100</v>
      </c>
      <c r="J154" s="170" t="s">
        <v>2420</v>
      </c>
      <c r="K154" s="170" t="s">
        <v>2420</v>
      </c>
      <c r="L154" s="170">
        <f>SUM(B154:K154)</f>
        <v>9600</v>
      </c>
      <c r="M154" s="169">
        <f>L154/C150</f>
        <v>0.8</v>
      </c>
      <c r="N154" s="184">
        <v>0.8</v>
      </c>
      <c r="O154" s="67"/>
    </row>
    <row r="155" spans="1:15" x14ac:dyDescent="0.25">
      <c r="A155" s="183" t="s">
        <v>265</v>
      </c>
      <c r="B155" s="170">
        <v>650</v>
      </c>
      <c r="C155" s="170">
        <v>500</v>
      </c>
      <c r="D155" s="170">
        <v>250</v>
      </c>
      <c r="E155" s="170">
        <v>125</v>
      </c>
      <c r="F155" s="170">
        <v>75</v>
      </c>
      <c r="G155" s="170">
        <v>50</v>
      </c>
      <c r="H155" s="170">
        <v>25</v>
      </c>
      <c r="I155" s="170">
        <v>10</v>
      </c>
      <c r="J155" s="170" t="s">
        <v>2420</v>
      </c>
      <c r="K155" s="170" t="s">
        <v>2420</v>
      </c>
      <c r="L155" s="170">
        <f>SUM(B155:K155)</f>
        <v>1685</v>
      </c>
      <c r="M155" s="169">
        <f>L155/C150</f>
        <v>0.14041666666666666</v>
      </c>
      <c r="N155" s="184">
        <v>0.14000000000000001</v>
      </c>
      <c r="O155" s="67"/>
    </row>
    <row r="156" spans="1:15" x14ac:dyDescent="0.25">
      <c r="A156" s="183" t="s">
        <v>281</v>
      </c>
      <c r="B156" s="170">
        <v>75</v>
      </c>
      <c r="C156" s="170">
        <v>50</v>
      </c>
      <c r="D156" s="170">
        <v>35</v>
      </c>
      <c r="E156" s="170">
        <v>25</v>
      </c>
      <c r="F156" s="170">
        <v>15</v>
      </c>
      <c r="G156" s="170">
        <v>5</v>
      </c>
      <c r="H156" s="170">
        <v>5</v>
      </c>
      <c r="I156" s="170">
        <v>1</v>
      </c>
      <c r="J156" s="170" t="s">
        <v>2420</v>
      </c>
      <c r="K156" s="170" t="s">
        <v>2420</v>
      </c>
      <c r="L156" s="170">
        <f>SUM(B156:K156)</f>
        <v>211</v>
      </c>
      <c r="M156" s="169">
        <f>L156/C150</f>
        <v>1.7583333333333333E-2</v>
      </c>
      <c r="N156" s="184">
        <v>1.7500000000000002E-2</v>
      </c>
      <c r="O156" s="67"/>
    </row>
    <row r="157" spans="1:15" x14ac:dyDescent="0.25">
      <c r="A157" s="183" t="s">
        <v>2406</v>
      </c>
      <c r="B157" s="171">
        <v>10</v>
      </c>
      <c r="C157" s="171">
        <v>8</v>
      </c>
      <c r="D157" s="171">
        <v>5</v>
      </c>
      <c r="E157" s="171">
        <v>3</v>
      </c>
      <c r="F157" s="171">
        <v>2</v>
      </c>
      <c r="G157" s="171">
        <v>1</v>
      </c>
      <c r="H157" s="167">
        <v>0.6</v>
      </c>
      <c r="I157" s="167">
        <v>0.5</v>
      </c>
      <c r="J157" s="167">
        <v>0.4</v>
      </c>
      <c r="K157" s="167">
        <v>0.3</v>
      </c>
      <c r="L157" s="166">
        <f>SUM(B157:G157)</f>
        <v>29</v>
      </c>
      <c r="M157" s="168">
        <f>L157/C150</f>
        <v>2.4166666666666668E-3</v>
      </c>
      <c r="N157" s="185">
        <v>2.5000000000000001E-3</v>
      </c>
    </row>
    <row r="158" spans="1:15" x14ac:dyDescent="0.25">
      <c r="A158" s="183" t="s">
        <v>257</v>
      </c>
      <c r="B158" s="171">
        <v>10</v>
      </c>
      <c r="C158" s="171">
        <v>8</v>
      </c>
      <c r="D158" s="171">
        <v>5</v>
      </c>
      <c r="E158" s="171">
        <v>3</v>
      </c>
      <c r="F158" s="171">
        <v>2</v>
      </c>
      <c r="G158" s="171">
        <v>1</v>
      </c>
      <c r="H158" s="167">
        <v>0.6</v>
      </c>
      <c r="I158" s="167">
        <v>0.5</v>
      </c>
      <c r="J158" s="167">
        <v>0.4</v>
      </c>
      <c r="K158" s="167">
        <v>0.3</v>
      </c>
      <c r="L158" s="166">
        <f t="shared" ref="L158:L167" si="6">SUM(B158:G158)</f>
        <v>29</v>
      </c>
      <c r="M158" s="168">
        <f>L158/C150</f>
        <v>2.4166666666666668E-3</v>
      </c>
      <c r="N158" s="185">
        <v>2.5000000000000001E-3</v>
      </c>
    </row>
    <row r="159" spans="1:15" x14ac:dyDescent="0.25">
      <c r="A159" s="183" t="s">
        <v>259</v>
      </c>
      <c r="B159" s="171">
        <v>10</v>
      </c>
      <c r="C159" s="171">
        <v>8</v>
      </c>
      <c r="D159" s="171">
        <v>5</v>
      </c>
      <c r="E159" s="171">
        <v>3</v>
      </c>
      <c r="F159" s="171">
        <v>2</v>
      </c>
      <c r="G159" s="171">
        <v>1</v>
      </c>
      <c r="H159" s="167">
        <v>0.6</v>
      </c>
      <c r="I159" s="167">
        <v>0.5</v>
      </c>
      <c r="J159" s="167">
        <v>0.4</v>
      </c>
      <c r="K159" s="167">
        <v>0.3</v>
      </c>
      <c r="L159" s="166">
        <f t="shared" si="6"/>
        <v>29</v>
      </c>
      <c r="M159" s="168">
        <f>L159/C150</f>
        <v>2.4166666666666668E-3</v>
      </c>
      <c r="N159" s="185">
        <v>2.5000000000000001E-3</v>
      </c>
    </row>
    <row r="160" spans="1:15" x14ac:dyDescent="0.25">
      <c r="A160" s="183" t="s">
        <v>263</v>
      </c>
      <c r="B160" s="171">
        <v>10</v>
      </c>
      <c r="C160" s="171">
        <v>8</v>
      </c>
      <c r="D160" s="171">
        <v>5</v>
      </c>
      <c r="E160" s="171">
        <v>3</v>
      </c>
      <c r="F160" s="171">
        <v>2</v>
      </c>
      <c r="G160" s="171">
        <v>1</v>
      </c>
      <c r="H160" s="167">
        <v>0.6</v>
      </c>
      <c r="I160" s="167">
        <v>0.5</v>
      </c>
      <c r="J160" s="167">
        <v>0.4</v>
      </c>
      <c r="K160" s="167">
        <v>0.3</v>
      </c>
      <c r="L160" s="166">
        <f t="shared" si="6"/>
        <v>29</v>
      </c>
      <c r="M160" s="168">
        <f>L160/C150</f>
        <v>2.4166666666666668E-3</v>
      </c>
      <c r="N160" s="185">
        <v>2.5000000000000001E-3</v>
      </c>
    </row>
    <row r="161" spans="1:16" x14ac:dyDescent="0.25">
      <c r="A161" s="183" t="s">
        <v>268</v>
      </c>
      <c r="B161" s="171">
        <v>10</v>
      </c>
      <c r="C161" s="171">
        <v>8</v>
      </c>
      <c r="D161" s="171">
        <v>5</v>
      </c>
      <c r="E161" s="171">
        <v>3</v>
      </c>
      <c r="F161" s="171">
        <v>2</v>
      </c>
      <c r="G161" s="171">
        <v>1</v>
      </c>
      <c r="H161" s="167">
        <v>0.6</v>
      </c>
      <c r="I161" s="167">
        <v>0.5</v>
      </c>
      <c r="J161" s="167">
        <v>0.4</v>
      </c>
      <c r="K161" s="167">
        <v>0.3</v>
      </c>
      <c r="L161" s="166">
        <f t="shared" si="6"/>
        <v>29</v>
      </c>
      <c r="M161" s="168">
        <f>L161/C150</f>
        <v>2.4166666666666668E-3</v>
      </c>
      <c r="N161" s="185">
        <v>2.5000000000000001E-3</v>
      </c>
    </row>
    <row r="162" spans="1:16" x14ac:dyDescent="0.25">
      <c r="A162" s="183" t="s">
        <v>2405</v>
      </c>
      <c r="B162" s="171">
        <v>10</v>
      </c>
      <c r="C162" s="171">
        <v>8</v>
      </c>
      <c r="D162" s="171">
        <v>5</v>
      </c>
      <c r="E162" s="171">
        <v>3</v>
      </c>
      <c r="F162" s="171">
        <v>2</v>
      </c>
      <c r="G162" s="171">
        <v>1</v>
      </c>
      <c r="H162" s="167">
        <v>0.6</v>
      </c>
      <c r="I162" s="167">
        <v>0.5</v>
      </c>
      <c r="J162" s="167">
        <v>0.4</v>
      </c>
      <c r="K162" s="167">
        <v>0.3</v>
      </c>
      <c r="L162" s="166">
        <f t="shared" si="6"/>
        <v>29</v>
      </c>
      <c r="M162" s="168">
        <f>L162/C150</f>
        <v>2.4166666666666668E-3</v>
      </c>
      <c r="N162" s="185">
        <v>2.5000000000000001E-3</v>
      </c>
    </row>
    <row r="163" spans="1:16" x14ac:dyDescent="0.25">
      <c r="A163" s="183" t="s">
        <v>273</v>
      </c>
      <c r="B163" s="171">
        <v>10</v>
      </c>
      <c r="C163" s="171">
        <v>8</v>
      </c>
      <c r="D163" s="171">
        <v>5</v>
      </c>
      <c r="E163" s="171">
        <v>3</v>
      </c>
      <c r="F163" s="171">
        <v>2</v>
      </c>
      <c r="G163" s="171">
        <v>1</v>
      </c>
      <c r="H163" s="167">
        <v>0.6</v>
      </c>
      <c r="I163" s="167">
        <v>0.5</v>
      </c>
      <c r="J163" s="167">
        <v>0.4</v>
      </c>
      <c r="K163" s="167">
        <v>0.3</v>
      </c>
      <c r="L163" s="166">
        <f t="shared" si="6"/>
        <v>29</v>
      </c>
      <c r="M163" s="168">
        <f>L163/C150</f>
        <v>2.4166666666666668E-3</v>
      </c>
      <c r="N163" s="185">
        <v>2.5000000000000001E-3</v>
      </c>
    </row>
    <row r="164" spans="1:16" x14ac:dyDescent="0.25">
      <c r="A164" s="183" t="s">
        <v>276</v>
      </c>
      <c r="B164" s="171">
        <v>10</v>
      </c>
      <c r="C164" s="171">
        <v>8</v>
      </c>
      <c r="D164" s="171">
        <v>5</v>
      </c>
      <c r="E164" s="171">
        <v>3</v>
      </c>
      <c r="F164" s="171">
        <v>2</v>
      </c>
      <c r="G164" s="171">
        <v>1</v>
      </c>
      <c r="H164" s="167">
        <v>0.6</v>
      </c>
      <c r="I164" s="167">
        <v>0.5</v>
      </c>
      <c r="J164" s="167">
        <v>0.4</v>
      </c>
      <c r="K164" s="167">
        <v>0.3</v>
      </c>
      <c r="L164" s="166">
        <f t="shared" si="6"/>
        <v>29</v>
      </c>
      <c r="M164" s="168">
        <f>L164/C150</f>
        <v>2.4166666666666668E-3</v>
      </c>
      <c r="N164" s="185">
        <v>2.5000000000000001E-3</v>
      </c>
    </row>
    <row r="165" spans="1:16" x14ac:dyDescent="0.25">
      <c r="A165" s="183" t="s">
        <v>277</v>
      </c>
      <c r="B165" s="171">
        <v>10</v>
      </c>
      <c r="C165" s="171">
        <v>8</v>
      </c>
      <c r="D165" s="171">
        <v>5</v>
      </c>
      <c r="E165" s="171">
        <v>3</v>
      </c>
      <c r="F165" s="171">
        <v>2</v>
      </c>
      <c r="G165" s="171">
        <v>1</v>
      </c>
      <c r="H165" s="167">
        <v>0.6</v>
      </c>
      <c r="I165" s="167">
        <v>0.5</v>
      </c>
      <c r="J165" s="167">
        <v>0.4</v>
      </c>
      <c r="K165" s="167">
        <v>0.3</v>
      </c>
      <c r="L165" s="166">
        <f t="shared" si="6"/>
        <v>29</v>
      </c>
      <c r="M165" s="168">
        <f>L165/C150</f>
        <v>2.4166666666666668E-3</v>
      </c>
      <c r="N165" s="185">
        <v>2.5000000000000001E-3</v>
      </c>
    </row>
    <row r="166" spans="1:16" x14ac:dyDescent="0.25">
      <c r="A166" s="183" t="s">
        <v>279</v>
      </c>
      <c r="B166" s="171">
        <v>10</v>
      </c>
      <c r="C166" s="171">
        <v>8</v>
      </c>
      <c r="D166" s="171">
        <v>5</v>
      </c>
      <c r="E166" s="171">
        <v>3</v>
      </c>
      <c r="F166" s="171">
        <v>2</v>
      </c>
      <c r="G166" s="171">
        <v>1</v>
      </c>
      <c r="H166" s="167">
        <v>0.6</v>
      </c>
      <c r="I166" s="167">
        <v>0.5</v>
      </c>
      <c r="J166" s="167">
        <v>0.4</v>
      </c>
      <c r="K166" s="167">
        <v>0.3</v>
      </c>
      <c r="L166" s="166">
        <f t="shared" si="6"/>
        <v>29</v>
      </c>
      <c r="M166" s="168">
        <f>L166/C150</f>
        <v>2.4166666666666668E-3</v>
      </c>
      <c r="N166" s="185">
        <v>2.5000000000000001E-3</v>
      </c>
    </row>
    <row r="167" spans="1:16" x14ac:dyDescent="0.25">
      <c r="A167" s="183" t="s">
        <v>284</v>
      </c>
      <c r="B167" s="171">
        <v>10</v>
      </c>
      <c r="C167" s="171">
        <v>8</v>
      </c>
      <c r="D167" s="171">
        <v>5</v>
      </c>
      <c r="E167" s="171">
        <v>3</v>
      </c>
      <c r="F167" s="171">
        <v>2</v>
      </c>
      <c r="G167" s="171">
        <v>1</v>
      </c>
      <c r="H167" s="167">
        <v>0.6</v>
      </c>
      <c r="I167" s="167">
        <v>0.5</v>
      </c>
      <c r="J167" s="167">
        <v>0.4</v>
      </c>
      <c r="K167" s="167">
        <v>0.3</v>
      </c>
      <c r="L167" s="166">
        <f t="shared" si="6"/>
        <v>29</v>
      </c>
      <c r="M167" s="168">
        <f>L167/C150</f>
        <v>2.4166666666666668E-3</v>
      </c>
      <c r="N167" s="185">
        <v>2.5000000000000001E-3</v>
      </c>
    </row>
    <row r="168" spans="1:16" ht="15.75" thickBot="1" x14ac:dyDescent="0.3">
      <c r="A168" s="186"/>
      <c r="B168" s="193">
        <f t="shared" ref="B168:G168" si="7">SUM(B152:B167)</f>
        <v>3415</v>
      </c>
      <c r="C168" s="193">
        <f t="shared" si="7"/>
        <v>3173</v>
      </c>
      <c r="D168" s="193">
        <f t="shared" si="7"/>
        <v>1860</v>
      </c>
      <c r="E168" s="193">
        <f t="shared" si="7"/>
        <v>1448</v>
      </c>
      <c r="F168" s="193">
        <f t="shared" si="7"/>
        <v>1123</v>
      </c>
      <c r="G168" s="193">
        <f t="shared" si="7"/>
        <v>574</v>
      </c>
      <c r="H168" s="193">
        <f>SUM(H152:H156)</f>
        <v>285</v>
      </c>
      <c r="I168" s="193">
        <f>SUM(I152:I156)</f>
        <v>114</v>
      </c>
      <c r="J168" s="193">
        <f>SUM(J152:J156)</f>
        <v>0</v>
      </c>
      <c r="K168" s="193">
        <f>SUM(K152:K156)</f>
        <v>0</v>
      </c>
      <c r="L168" s="193">
        <f>SUM(L152:L167)</f>
        <v>11992</v>
      </c>
      <c r="M168" s="188">
        <f>SUM(M152:M167)</f>
        <v>0.99933333333333285</v>
      </c>
      <c r="N168" s="189">
        <f>SUM(N152:N167)</f>
        <v>0.99999999999999944</v>
      </c>
    </row>
    <row r="170" spans="1:16" ht="18.75" x14ac:dyDescent="0.3">
      <c r="A170" s="1" t="s">
        <v>2423</v>
      </c>
    </row>
    <row r="171" spans="1:16" ht="15.75" thickBot="1" x14ac:dyDescent="0.3"/>
    <row r="172" spans="1:16" x14ac:dyDescent="0.25">
      <c r="A172" s="173" t="s">
        <v>217</v>
      </c>
      <c r="B172" s="174" t="s">
        <v>2450</v>
      </c>
      <c r="C172" s="191">
        <v>25000</v>
      </c>
      <c r="D172" s="178" t="s">
        <v>2417</v>
      </c>
      <c r="E172" s="191">
        <v>250</v>
      </c>
      <c r="F172" s="178" t="s">
        <v>2418</v>
      </c>
      <c r="G172" s="191">
        <v>1250</v>
      </c>
      <c r="H172" s="176" t="s">
        <v>2448</v>
      </c>
      <c r="I172" s="194">
        <v>40000</v>
      </c>
      <c r="J172" s="178" t="s">
        <v>2449</v>
      </c>
      <c r="K172" s="177"/>
      <c r="L172" s="175">
        <v>37000000</v>
      </c>
      <c r="M172" s="177"/>
      <c r="N172" s="179"/>
    </row>
    <row r="173" spans="1:16" x14ac:dyDescent="0.25">
      <c r="A173" s="180" t="s">
        <v>2456</v>
      </c>
      <c r="B173" s="125" t="s">
        <v>2416</v>
      </c>
      <c r="C173" s="125" t="s">
        <v>2415</v>
      </c>
      <c r="D173" s="125" t="s">
        <v>2414</v>
      </c>
      <c r="E173" s="125" t="s">
        <v>2413</v>
      </c>
      <c r="F173" s="125" t="s">
        <v>2412</v>
      </c>
      <c r="G173" s="125" t="s">
        <v>2411</v>
      </c>
      <c r="H173" s="125" t="s">
        <v>2410</v>
      </c>
      <c r="I173" s="125" t="s">
        <v>2409</v>
      </c>
      <c r="J173" s="125" t="s">
        <v>2408</v>
      </c>
      <c r="K173" s="125" t="s">
        <v>2407</v>
      </c>
      <c r="L173" s="125" t="s">
        <v>2422</v>
      </c>
      <c r="M173" s="125" t="s">
        <v>2419</v>
      </c>
      <c r="N173" s="190" t="s">
        <v>2421</v>
      </c>
    </row>
    <row r="174" spans="1:16" x14ac:dyDescent="0.25">
      <c r="A174" s="183" t="s">
        <v>249</v>
      </c>
      <c r="B174" s="170">
        <v>75</v>
      </c>
      <c r="C174" s="170">
        <v>50</v>
      </c>
      <c r="D174" s="170">
        <v>25</v>
      </c>
      <c r="E174" s="170">
        <v>15</v>
      </c>
      <c r="F174" s="170">
        <v>10</v>
      </c>
      <c r="G174" s="170">
        <v>10</v>
      </c>
      <c r="H174" s="170">
        <v>8</v>
      </c>
      <c r="I174" s="170">
        <v>6</v>
      </c>
      <c r="J174" s="170">
        <v>4</v>
      </c>
      <c r="K174" s="170">
        <v>2</v>
      </c>
      <c r="L174" s="170">
        <f>SUM(B174:K174)</f>
        <v>205</v>
      </c>
      <c r="M174" s="169">
        <f>L174/C172</f>
        <v>8.2000000000000007E-3</v>
      </c>
      <c r="N174" s="184">
        <v>0.01</v>
      </c>
      <c r="O174" s="7"/>
      <c r="P174" s="67"/>
    </row>
    <row r="175" spans="1:16" x14ac:dyDescent="0.25">
      <c r="A175" s="183" t="s">
        <v>252</v>
      </c>
      <c r="B175" s="170">
        <v>50</v>
      </c>
      <c r="C175" s="170">
        <v>25</v>
      </c>
      <c r="D175" s="170">
        <v>15</v>
      </c>
      <c r="E175" s="170">
        <v>15</v>
      </c>
      <c r="F175" s="170">
        <v>10</v>
      </c>
      <c r="G175" s="170">
        <v>8</v>
      </c>
      <c r="H175" s="170">
        <v>4</v>
      </c>
      <c r="I175" s="170">
        <v>2</v>
      </c>
      <c r="J175" s="170">
        <v>1</v>
      </c>
      <c r="K175" s="170">
        <v>1</v>
      </c>
      <c r="L175" s="170">
        <f>SUM(B175:K175)</f>
        <v>131</v>
      </c>
      <c r="M175" s="169">
        <f>L175/C172</f>
        <v>5.2399999999999999E-3</v>
      </c>
      <c r="N175" s="184">
        <v>5.0000000000000001E-3</v>
      </c>
      <c r="O175" s="7"/>
      <c r="P175" s="67"/>
    </row>
    <row r="176" spans="1:16" x14ac:dyDescent="0.25">
      <c r="A176" s="183" t="s">
        <v>261</v>
      </c>
      <c r="B176" s="170">
        <v>10000</v>
      </c>
      <c r="C176" s="170">
        <v>5000</v>
      </c>
      <c r="D176" s="170">
        <v>2500</v>
      </c>
      <c r="E176" s="170">
        <v>1000</v>
      </c>
      <c r="F176" s="170">
        <v>750</v>
      </c>
      <c r="G176" s="170">
        <v>500</v>
      </c>
      <c r="H176" s="170">
        <v>250</v>
      </c>
      <c r="I176" s="170">
        <v>100</v>
      </c>
      <c r="J176" s="170">
        <v>50</v>
      </c>
      <c r="K176" s="170">
        <v>10</v>
      </c>
      <c r="L176" s="170">
        <f>SUM(B176:K176)</f>
        <v>20160</v>
      </c>
      <c r="M176" s="169">
        <f>L176/C172</f>
        <v>0.80640000000000001</v>
      </c>
      <c r="N176" s="184">
        <v>0.8</v>
      </c>
      <c r="O176" s="7"/>
      <c r="P176" s="67"/>
    </row>
    <row r="177" spans="1:16" x14ac:dyDescent="0.25">
      <c r="A177" s="183" t="s">
        <v>265</v>
      </c>
      <c r="B177" s="170">
        <v>1250</v>
      </c>
      <c r="C177" s="170">
        <v>1000</v>
      </c>
      <c r="D177" s="170">
        <v>500</v>
      </c>
      <c r="E177" s="170">
        <v>250</v>
      </c>
      <c r="F177" s="170">
        <v>150</v>
      </c>
      <c r="G177" s="170">
        <v>100</v>
      </c>
      <c r="H177" s="170">
        <v>75</v>
      </c>
      <c r="I177" s="170">
        <v>50</v>
      </c>
      <c r="J177" s="170">
        <v>25</v>
      </c>
      <c r="K177" s="170">
        <v>10</v>
      </c>
      <c r="L177" s="170">
        <f>SUM(B177:K177)</f>
        <v>3410</v>
      </c>
      <c r="M177" s="169">
        <f>L177/C172</f>
        <v>0.13639999999999999</v>
      </c>
      <c r="N177" s="184">
        <v>0.14000000000000001</v>
      </c>
      <c r="O177" s="7"/>
      <c r="P177" s="67"/>
    </row>
    <row r="178" spans="1:16" x14ac:dyDescent="0.25">
      <c r="A178" s="183" t="s">
        <v>281</v>
      </c>
      <c r="B178" s="170">
        <v>150</v>
      </c>
      <c r="C178" s="170">
        <v>125</v>
      </c>
      <c r="D178" s="170">
        <v>75</v>
      </c>
      <c r="E178" s="170">
        <v>50</v>
      </c>
      <c r="F178" s="170">
        <v>20</v>
      </c>
      <c r="G178" s="170">
        <v>10</v>
      </c>
      <c r="H178" s="170">
        <v>5</v>
      </c>
      <c r="I178" s="170">
        <v>5</v>
      </c>
      <c r="J178" s="170">
        <v>2</v>
      </c>
      <c r="K178" s="170">
        <v>1</v>
      </c>
      <c r="L178" s="170">
        <f>SUM(B178:K178)</f>
        <v>443</v>
      </c>
      <c r="M178" s="169">
        <f>L178/C172</f>
        <v>1.772E-2</v>
      </c>
      <c r="N178" s="184">
        <v>1.7500000000000002E-2</v>
      </c>
      <c r="O178" s="7"/>
      <c r="P178" s="67"/>
    </row>
    <row r="179" spans="1:16" x14ac:dyDescent="0.25">
      <c r="A179" s="183" t="s">
        <v>2406</v>
      </c>
      <c r="B179" s="171">
        <v>16</v>
      </c>
      <c r="C179" s="171">
        <v>16</v>
      </c>
      <c r="D179" s="171">
        <v>8</v>
      </c>
      <c r="E179" s="171">
        <v>8</v>
      </c>
      <c r="F179" s="171">
        <v>4</v>
      </c>
      <c r="G179" s="171">
        <v>4</v>
      </c>
      <c r="H179" s="171">
        <v>2</v>
      </c>
      <c r="I179" s="171">
        <v>1</v>
      </c>
      <c r="J179" s="167">
        <v>0.6</v>
      </c>
      <c r="K179" s="167">
        <v>0.5</v>
      </c>
      <c r="L179" s="166">
        <f>SUM(B179:I179)</f>
        <v>59</v>
      </c>
      <c r="M179" s="168">
        <f>L179/C172</f>
        <v>2.3600000000000001E-3</v>
      </c>
      <c r="N179" s="185">
        <v>2.5000000000000001E-3</v>
      </c>
    </row>
    <row r="180" spans="1:16" x14ac:dyDescent="0.25">
      <c r="A180" s="183" t="s">
        <v>257</v>
      </c>
      <c r="B180" s="171">
        <v>16</v>
      </c>
      <c r="C180" s="171">
        <v>16</v>
      </c>
      <c r="D180" s="171">
        <v>8</v>
      </c>
      <c r="E180" s="171">
        <v>8</v>
      </c>
      <c r="F180" s="171">
        <v>4</v>
      </c>
      <c r="G180" s="171">
        <v>4</v>
      </c>
      <c r="H180" s="171">
        <v>2</v>
      </c>
      <c r="I180" s="171">
        <v>1</v>
      </c>
      <c r="J180" s="167">
        <v>0.6</v>
      </c>
      <c r="K180" s="167">
        <v>0.5</v>
      </c>
      <c r="L180" s="166">
        <f t="shared" ref="L180:L189" si="8">SUM(B180:I180)</f>
        <v>59</v>
      </c>
      <c r="M180" s="168">
        <f>L180/C172</f>
        <v>2.3600000000000001E-3</v>
      </c>
      <c r="N180" s="185">
        <v>2.5000000000000001E-3</v>
      </c>
    </row>
    <row r="181" spans="1:16" x14ac:dyDescent="0.25">
      <c r="A181" s="183" t="s">
        <v>259</v>
      </c>
      <c r="B181" s="171">
        <v>16</v>
      </c>
      <c r="C181" s="171">
        <v>16</v>
      </c>
      <c r="D181" s="171">
        <v>8</v>
      </c>
      <c r="E181" s="171">
        <v>8</v>
      </c>
      <c r="F181" s="171">
        <v>4</v>
      </c>
      <c r="G181" s="171">
        <v>4</v>
      </c>
      <c r="H181" s="171">
        <v>2</v>
      </c>
      <c r="I181" s="171">
        <v>1</v>
      </c>
      <c r="J181" s="167">
        <v>0.6</v>
      </c>
      <c r="K181" s="167">
        <v>0.5</v>
      </c>
      <c r="L181" s="166">
        <f t="shared" si="8"/>
        <v>59</v>
      </c>
      <c r="M181" s="168">
        <f>L181/C172</f>
        <v>2.3600000000000001E-3</v>
      </c>
      <c r="N181" s="185">
        <v>2.5000000000000001E-3</v>
      </c>
    </row>
    <row r="182" spans="1:16" x14ac:dyDescent="0.25">
      <c r="A182" s="183" t="s">
        <v>263</v>
      </c>
      <c r="B182" s="171">
        <v>16</v>
      </c>
      <c r="C182" s="171">
        <v>16</v>
      </c>
      <c r="D182" s="171">
        <v>8</v>
      </c>
      <c r="E182" s="171">
        <v>8</v>
      </c>
      <c r="F182" s="171">
        <v>4</v>
      </c>
      <c r="G182" s="171">
        <v>4</v>
      </c>
      <c r="H182" s="171">
        <v>2</v>
      </c>
      <c r="I182" s="171">
        <v>1</v>
      </c>
      <c r="J182" s="167">
        <v>0.6</v>
      </c>
      <c r="K182" s="167">
        <v>0.5</v>
      </c>
      <c r="L182" s="166">
        <f t="shared" si="8"/>
        <v>59</v>
      </c>
      <c r="M182" s="168">
        <f>L182/C172</f>
        <v>2.3600000000000001E-3</v>
      </c>
      <c r="N182" s="185">
        <v>2.5000000000000001E-3</v>
      </c>
    </row>
    <row r="183" spans="1:16" x14ac:dyDescent="0.25">
      <c r="A183" s="183" t="s">
        <v>268</v>
      </c>
      <c r="B183" s="171">
        <v>16</v>
      </c>
      <c r="C183" s="171">
        <v>16</v>
      </c>
      <c r="D183" s="171">
        <v>8</v>
      </c>
      <c r="E183" s="171">
        <v>8</v>
      </c>
      <c r="F183" s="171">
        <v>4</v>
      </c>
      <c r="G183" s="171">
        <v>4</v>
      </c>
      <c r="H183" s="171">
        <v>2</v>
      </c>
      <c r="I183" s="171">
        <v>1</v>
      </c>
      <c r="J183" s="167">
        <v>0.6</v>
      </c>
      <c r="K183" s="167">
        <v>0.5</v>
      </c>
      <c r="L183" s="166">
        <f t="shared" si="8"/>
        <v>59</v>
      </c>
      <c r="M183" s="168">
        <f>L183/C172</f>
        <v>2.3600000000000001E-3</v>
      </c>
      <c r="N183" s="185">
        <v>2.5000000000000001E-3</v>
      </c>
    </row>
    <row r="184" spans="1:16" x14ac:dyDescent="0.25">
      <c r="A184" s="183" t="s">
        <v>2405</v>
      </c>
      <c r="B184" s="171">
        <v>16</v>
      </c>
      <c r="C184" s="171">
        <v>16</v>
      </c>
      <c r="D184" s="171">
        <v>8</v>
      </c>
      <c r="E184" s="171">
        <v>8</v>
      </c>
      <c r="F184" s="171">
        <v>4</v>
      </c>
      <c r="G184" s="171">
        <v>4</v>
      </c>
      <c r="H184" s="171">
        <v>2</v>
      </c>
      <c r="I184" s="171">
        <v>1</v>
      </c>
      <c r="J184" s="167">
        <v>0.6</v>
      </c>
      <c r="K184" s="167">
        <v>0.5</v>
      </c>
      <c r="L184" s="166">
        <f t="shared" si="8"/>
        <v>59</v>
      </c>
      <c r="M184" s="168">
        <f>L184/C172</f>
        <v>2.3600000000000001E-3</v>
      </c>
      <c r="N184" s="185">
        <v>2.5000000000000001E-3</v>
      </c>
    </row>
    <row r="185" spans="1:16" x14ac:dyDescent="0.25">
      <c r="A185" s="183" t="s">
        <v>273</v>
      </c>
      <c r="B185" s="171">
        <v>16</v>
      </c>
      <c r="C185" s="171">
        <v>16</v>
      </c>
      <c r="D185" s="171">
        <v>8</v>
      </c>
      <c r="E185" s="171">
        <v>8</v>
      </c>
      <c r="F185" s="171">
        <v>4</v>
      </c>
      <c r="G185" s="171">
        <v>4</v>
      </c>
      <c r="H185" s="171">
        <v>2</v>
      </c>
      <c r="I185" s="171">
        <v>1</v>
      </c>
      <c r="J185" s="167">
        <v>0.6</v>
      </c>
      <c r="K185" s="167">
        <v>0.5</v>
      </c>
      <c r="L185" s="166">
        <f t="shared" si="8"/>
        <v>59</v>
      </c>
      <c r="M185" s="168">
        <f>L185/C172</f>
        <v>2.3600000000000001E-3</v>
      </c>
      <c r="N185" s="185">
        <v>2.5000000000000001E-3</v>
      </c>
    </row>
    <row r="186" spans="1:16" x14ac:dyDescent="0.25">
      <c r="A186" s="183" t="s">
        <v>276</v>
      </c>
      <c r="B186" s="171">
        <v>16</v>
      </c>
      <c r="C186" s="171">
        <v>16</v>
      </c>
      <c r="D186" s="171">
        <v>8</v>
      </c>
      <c r="E186" s="171">
        <v>8</v>
      </c>
      <c r="F186" s="171">
        <v>4</v>
      </c>
      <c r="G186" s="171">
        <v>4</v>
      </c>
      <c r="H186" s="171">
        <v>2</v>
      </c>
      <c r="I186" s="171">
        <v>1</v>
      </c>
      <c r="J186" s="167">
        <v>0.6</v>
      </c>
      <c r="K186" s="167">
        <v>0.5</v>
      </c>
      <c r="L186" s="166">
        <f t="shared" si="8"/>
        <v>59</v>
      </c>
      <c r="M186" s="168">
        <f>L186/C172</f>
        <v>2.3600000000000001E-3</v>
      </c>
      <c r="N186" s="185">
        <v>2.5000000000000001E-3</v>
      </c>
    </row>
    <row r="187" spans="1:16" x14ac:dyDescent="0.25">
      <c r="A187" s="183" t="s">
        <v>277</v>
      </c>
      <c r="B187" s="171">
        <v>16</v>
      </c>
      <c r="C187" s="171">
        <v>16</v>
      </c>
      <c r="D187" s="171">
        <v>8</v>
      </c>
      <c r="E187" s="171">
        <v>8</v>
      </c>
      <c r="F187" s="171">
        <v>4</v>
      </c>
      <c r="G187" s="171">
        <v>4</v>
      </c>
      <c r="H187" s="171">
        <v>2</v>
      </c>
      <c r="I187" s="171">
        <v>1</v>
      </c>
      <c r="J187" s="167">
        <v>0.6</v>
      </c>
      <c r="K187" s="167">
        <v>0.5</v>
      </c>
      <c r="L187" s="166">
        <f t="shared" si="8"/>
        <v>59</v>
      </c>
      <c r="M187" s="168">
        <f>L187/C172</f>
        <v>2.3600000000000001E-3</v>
      </c>
      <c r="N187" s="185">
        <v>2.5000000000000001E-3</v>
      </c>
    </row>
    <row r="188" spans="1:16" x14ac:dyDescent="0.25">
      <c r="A188" s="183" t="s">
        <v>279</v>
      </c>
      <c r="B188" s="171">
        <v>16</v>
      </c>
      <c r="C188" s="171">
        <v>16</v>
      </c>
      <c r="D188" s="171">
        <v>8</v>
      </c>
      <c r="E188" s="171">
        <v>8</v>
      </c>
      <c r="F188" s="171">
        <v>4</v>
      </c>
      <c r="G188" s="171">
        <v>4</v>
      </c>
      <c r="H188" s="171">
        <v>2</v>
      </c>
      <c r="I188" s="171">
        <v>1</v>
      </c>
      <c r="J188" s="167">
        <v>0.6</v>
      </c>
      <c r="K188" s="167">
        <v>0.5</v>
      </c>
      <c r="L188" s="166">
        <f t="shared" si="8"/>
        <v>59</v>
      </c>
      <c r="M188" s="168">
        <f>L188/C172</f>
        <v>2.3600000000000001E-3</v>
      </c>
      <c r="N188" s="185">
        <v>2.5000000000000001E-3</v>
      </c>
    </row>
    <row r="189" spans="1:16" x14ac:dyDescent="0.25">
      <c r="A189" s="183" t="s">
        <v>284</v>
      </c>
      <c r="B189" s="171">
        <v>16</v>
      </c>
      <c r="C189" s="171">
        <v>16</v>
      </c>
      <c r="D189" s="171">
        <v>8</v>
      </c>
      <c r="E189" s="171">
        <v>8</v>
      </c>
      <c r="F189" s="171">
        <v>4</v>
      </c>
      <c r="G189" s="171">
        <v>4</v>
      </c>
      <c r="H189" s="171">
        <v>2</v>
      </c>
      <c r="I189" s="171">
        <v>1</v>
      </c>
      <c r="J189" s="167">
        <v>0.6</v>
      </c>
      <c r="K189" s="167">
        <v>0.5</v>
      </c>
      <c r="L189" s="166">
        <f t="shared" si="8"/>
        <v>59</v>
      </c>
      <c r="M189" s="168">
        <f>L189/C172</f>
        <v>2.3600000000000001E-3</v>
      </c>
      <c r="N189" s="185">
        <v>2.5000000000000001E-3</v>
      </c>
    </row>
    <row r="190" spans="1:16" ht="15.75" thickBot="1" x14ac:dyDescent="0.3">
      <c r="A190" s="186"/>
      <c r="B190" s="187">
        <f t="shared" ref="B190:I190" si="9">SUM(B174:B189)</f>
        <v>11701</v>
      </c>
      <c r="C190" s="187">
        <f t="shared" si="9"/>
        <v>6376</v>
      </c>
      <c r="D190" s="187">
        <f t="shared" si="9"/>
        <v>3203</v>
      </c>
      <c r="E190" s="187">
        <f t="shared" si="9"/>
        <v>1418</v>
      </c>
      <c r="F190" s="187">
        <f t="shared" si="9"/>
        <v>984</v>
      </c>
      <c r="G190" s="187">
        <f t="shared" si="9"/>
        <v>672</v>
      </c>
      <c r="H190" s="187">
        <f t="shared" si="9"/>
        <v>364</v>
      </c>
      <c r="I190" s="187">
        <f t="shared" si="9"/>
        <v>174</v>
      </c>
      <c r="J190" s="187">
        <f>SUM(J174:J178)</f>
        <v>82</v>
      </c>
      <c r="K190" s="187">
        <f>SUM(K174:K178)</f>
        <v>24</v>
      </c>
      <c r="L190" s="187">
        <f>SUM(L174:L189)</f>
        <v>24998</v>
      </c>
      <c r="M190" s="188">
        <f>SUM(M174:M189)</f>
        <v>0.99992000000000025</v>
      </c>
      <c r="N190" s="189">
        <f>SUM(N174:N189)</f>
        <v>0.99999999999999944</v>
      </c>
    </row>
    <row r="191" spans="1:16" ht="15.75" thickBot="1" x14ac:dyDescent="0.3"/>
    <row r="192" spans="1:16" x14ac:dyDescent="0.25">
      <c r="A192" s="173" t="s">
        <v>221</v>
      </c>
      <c r="B192" s="174" t="s">
        <v>2450</v>
      </c>
      <c r="C192" s="191">
        <v>50000</v>
      </c>
      <c r="D192" s="178" t="s">
        <v>2417</v>
      </c>
      <c r="E192" s="191">
        <v>500</v>
      </c>
      <c r="F192" s="178" t="s">
        <v>2418</v>
      </c>
      <c r="G192" s="191">
        <v>2500</v>
      </c>
      <c r="H192" s="176" t="s">
        <v>2448</v>
      </c>
      <c r="I192" s="175">
        <v>100000</v>
      </c>
      <c r="J192" s="178" t="s">
        <v>2449</v>
      </c>
      <c r="K192" s="177"/>
      <c r="L192" s="175">
        <v>250000000</v>
      </c>
      <c r="M192" s="177"/>
      <c r="N192" s="179"/>
    </row>
    <row r="193" spans="1:16" x14ac:dyDescent="0.25">
      <c r="A193" s="180" t="s">
        <v>2457</v>
      </c>
      <c r="B193" s="125" t="s">
        <v>2416</v>
      </c>
      <c r="C193" s="125" t="s">
        <v>2415</v>
      </c>
      <c r="D193" s="125" t="s">
        <v>2414</v>
      </c>
      <c r="E193" s="125" t="s">
        <v>2413</v>
      </c>
      <c r="F193" s="125" t="s">
        <v>2412</v>
      </c>
      <c r="G193" s="125" t="s">
        <v>2411</v>
      </c>
      <c r="H193" s="125" t="s">
        <v>2410</v>
      </c>
      <c r="I193" s="125" t="s">
        <v>2409</v>
      </c>
      <c r="J193" s="125" t="s">
        <v>2408</v>
      </c>
      <c r="K193" s="125" t="s">
        <v>2407</v>
      </c>
      <c r="L193" s="125" t="s">
        <v>2422</v>
      </c>
      <c r="M193" s="125" t="s">
        <v>2419</v>
      </c>
      <c r="N193" s="190" t="s">
        <v>2421</v>
      </c>
    </row>
    <row r="194" spans="1:16" x14ac:dyDescent="0.25">
      <c r="A194" s="183" t="s">
        <v>249</v>
      </c>
      <c r="B194" s="170">
        <v>200</v>
      </c>
      <c r="C194" s="170">
        <v>100</v>
      </c>
      <c r="D194" s="170">
        <v>70</v>
      </c>
      <c r="E194" s="170">
        <v>50</v>
      </c>
      <c r="F194" s="170">
        <v>30</v>
      </c>
      <c r="G194" s="170">
        <v>20</v>
      </c>
      <c r="H194" s="170">
        <v>15</v>
      </c>
      <c r="I194" s="170">
        <v>10</v>
      </c>
      <c r="J194" s="170">
        <v>5</v>
      </c>
      <c r="K194" s="170">
        <v>2</v>
      </c>
      <c r="L194" s="170">
        <f>SUM(B194:K194)</f>
        <v>502</v>
      </c>
      <c r="M194" s="169">
        <f>L194/C192</f>
        <v>1.004E-2</v>
      </c>
      <c r="N194" s="184">
        <v>0.01</v>
      </c>
      <c r="O194" s="7"/>
      <c r="P194" s="67"/>
    </row>
    <row r="195" spans="1:16" x14ac:dyDescent="0.25">
      <c r="A195" s="183" t="s">
        <v>252</v>
      </c>
      <c r="B195" s="170">
        <v>100</v>
      </c>
      <c r="C195" s="170">
        <v>75</v>
      </c>
      <c r="D195" s="170">
        <v>50</v>
      </c>
      <c r="E195" s="170">
        <v>25</v>
      </c>
      <c r="F195" s="170">
        <v>15</v>
      </c>
      <c r="G195" s="170">
        <v>10</v>
      </c>
      <c r="H195" s="170">
        <v>8</v>
      </c>
      <c r="I195" s="170">
        <v>4</v>
      </c>
      <c r="J195" s="170">
        <v>2</v>
      </c>
      <c r="K195" s="170">
        <v>1</v>
      </c>
      <c r="L195" s="170">
        <f>SUM(B195:K195)</f>
        <v>290</v>
      </c>
      <c r="M195" s="169">
        <f>L195/C192</f>
        <v>5.7999999999999996E-3</v>
      </c>
      <c r="N195" s="184">
        <v>5.0000000000000001E-3</v>
      </c>
      <c r="O195" s="7"/>
      <c r="P195" s="67"/>
    </row>
    <row r="196" spans="1:16" x14ac:dyDescent="0.25">
      <c r="A196" s="183" t="s">
        <v>261</v>
      </c>
      <c r="B196" s="170">
        <v>20000</v>
      </c>
      <c r="C196" s="170">
        <v>10000</v>
      </c>
      <c r="D196" s="170">
        <v>5000</v>
      </c>
      <c r="E196" s="170">
        <v>2500</v>
      </c>
      <c r="F196" s="170">
        <v>1250</v>
      </c>
      <c r="G196" s="170">
        <v>500</v>
      </c>
      <c r="H196" s="170">
        <v>350</v>
      </c>
      <c r="I196" s="170">
        <v>250</v>
      </c>
      <c r="J196" s="170">
        <v>150</v>
      </c>
      <c r="K196" s="170">
        <v>35</v>
      </c>
      <c r="L196" s="170">
        <f>SUM(B196:K196)</f>
        <v>40035</v>
      </c>
      <c r="M196" s="169">
        <f>L196/C192</f>
        <v>0.80069999999999997</v>
      </c>
      <c r="N196" s="184">
        <v>0.8</v>
      </c>
      <c r="O196" s="7"/>
      <c r="P196" s="67"/>
    </row>
    <row r="197" spans="1:16" x14ac:dyDescent="0.25">
      <c r="A197" s="183" t="s">
        <v>265</v>
      </c>
      <c r="B197" s="170">
        <v>2500</v>
      </c>
      <c r="C197" s="170">
        <v>2000</v>
      </c>
      <c r="D197" s="170">
        <v>1250</v>
      </c>
      <c r="E197" s="170">
        <v>750</v>
      </c>
      <c r="F197" s="170">
        <v>250</v>
      </c>
      <c r="G197" s="170">
        <v>100</v>
      </c>
      <c r="H197" s="170">
        <v>75</v>
      </c>
      <c r="I197" s="170">
        <v>50</v>
      </c>
      <c r="J197" s="170">
        <v>25</v>
      </c>
      <c r="K197" s="170">
        <v>10</v>
      </c>
      <c r="L197" s="170">
        <f>SUM(B197:K197)</f>
        <v>7010</v>
      </c>
      <c r="M197" s="169">
        <f>L197/C192</f>
        <v>0.14019999999999999</v>
      </c>
      <c r="N197" s="184">
        <v>0.14000000000000001</v>
      </c>
      <c r="O197" s="7"/>
      <c r="P197" s="67"/>
    </row>
    <row r="198" spans="1:16" x14ac:dyDescent="0.25">
      <c r="A198" s="183" t="s">
        <v>281</v>
      </c>
      <c r="B198" s="170">
        <v>250</v>
      </c>
      <c r="C198" s="170">
        <v>200</v>
      </c>
      <c r="D198" s="170">
        <v>150</v>
      </c>
      <c r="E198" s="170">
        <v>100</v>
      </c>
      <c r="F198" s="170">
        <v>75</v>
      </c>
      <c r="G198" s="170">
        <v>50</v>
      </c>
      <c r="H198" s="170">
        <v>25</v>
      </c>
      <c r="I198" s="170">
        <v>10</v>
      </c>
      <c r="J198" s="170">
        <v>8</v>
      </c>
      <c r="K198" s="170">
        <v>2</v>
      </c>
      <c r="L198" s="170">
        <f>SUM(B198:K198)</f>
        <v>870</v>
      </c>
      <c r="M198" s="169">
        <f>L198/C192</f>
        <v>1.7399999999999999E-2</v>
      </c>
      <c r="N198" s="184">
        <v>1.7500000000000002E-2</v>
      </c>
      <c r="O198" s="7"/>
      <c r="P198" s="67"/>
    </row>
    <row r="199" spans="1:16" x14ac:dyDescent="0.25">
      <c r="A199" s="183" t="s">
        <v>2406</v>
      </c>
      <c r="B199" s="171">
        <v>30</v>
      </c>
      <c r="C199" s="171">
        <v>25</v>
      </c>
      <c r="D199" s="171">
        <v>15</v>
      </c>
      <c r="E199" s="171">
        <v>15</v>
      </c>
      <c r="F199" s="171">
        <v>10</v>
      </c>
      <c r="G199" s="171">
        <v>10</v>
      </c>
      <c r="H199" s="171">
        <v>6</v>
      </c>
      <c r="I199" s="171">
        <v>4</v>
      </c>
      <c r="J199" s="171">
        <v>2</v>
      </c>
      <c r="K199" s="167">
        <v>0.5</v>
      </c>
      <c r="L199" s="171">
        <f>SUM(B199:J199)</f>
        <v>117</v>
      </c>
      <c r="M199" s="168">
        <f>L199/C192</f>
        <v>2.3400000000000001E-3</v>
      </c>
      <c r="N199" s="185">
        <v>2.5000000000000001E-3</v>
      </c>
    </row>
    <row r="200" spans="1:16" x14ac:dyDescent="0.25">
      <c r="A200" s="183" t="s">
        <v>257</v>
      </c>
      <c r="B200" s="171">
        <v>30</v>
      </c>
      <c r="C200" s="171">
        <v>25</v>
      </c>
      <c r="D200" s="171">
        <v>15</v>
      </c>
      <c r="E200" s="171">
        <v>15</v>
      </c>
      <c r="F200" s="171">
        <v>10</v>
      </c>
      <c r="G200" s="171">
        <v>10</v>
      </c>
      <c r="H200" s="171">
        <v>6</v>
      </c>
      <c r="I200" s="171">
        <v>4</v>
      </c>
      <c r="J200" s="171">
        <v>2</v>
      </c>
      <c r="K200" s="167">
        <v>0.5</v>
      </c>
      <c r="L200" s="171">
        <f t="shared" ref="L200:L209" si="10">SUM(B200:J200)</f>
        <v>117</v>
      </c>
      <c r="M200" s="168">
        <f>L200/C192</f>
        <v>2.3400000000000001E-3</v>
      </c>
      <c r="N200" s="185">
        <v>2.5000000000000001E-3</v>
      </c>
    </row>
    <row r="201" spans="1:16" x14ac:dyDescent="0.25">
      <c r="A201" s="183" t="s">
        <v>259</v>
      </c>
      <c r="B201" s="171">
        <v>30</v>
      </c>
      <c r="C201" s="171">
        <v>25</v>
      </c>
      <c r="D201" s="171">
        <v>15</v>
      </c>
      <c r="E201" s="171">
        <v>15</v>
      </c>
      <c r="F201" s="171">
        <v>10</v>
      </c>
      <c r="G201" s="171">
        <v>10</v>
      </c>
      <c r="H201" s="171">
        <v>6</v>
      </c>
      <c r="I201" s="171">
        <v>4</v>
      </c>
      <c r="J201" s="171">
        <v>2</v>
      </c>
      <c r="K201" s="167">
        <v>0.5</v>
      </c>
      <c r="L201" s="171">
        <f t="shared" si="10"/>
        <v>117</v>
      </c>
      <c r="M201" s="168">
        <f>L201/C192</f>
        <v>2.3400000000000001E-3</v>
      </c>
      <c r="N201" s="185">
        <v>2.5000000000000001E-3</v>
      </c>
    </row>
    <row r="202" spans="1:16" x14ac:dyDescent="0.25">
      <c r="A202" s="183" t="s">
        <v>263</v>
      </c>
      <c r="B202" s="171">
        <v>30</v>
      </c>
      <c r="C202" s="171">
        <v>25</v>
      </c>
      <c r="D202" s="171">
        <v>15</v>
      </c>
      <c r="E202" s="171">
        <v>15</v>
      </c>
      <c r="F202" s="171">
        <v>10</v>
      </c>
      <c r="G202" s="171">
        <v>10</v>
      </c>
      <c r="H202" s="171">
        <v>6</v>
      </c>
      <c r="I202" s="171">
        <v>4</v>
      </c>
      <c r="J202" s="171">
        <v>2</v>
      </c>
      <c r="K202" s="167">
        <v>0.5</v>
      </c>
      <c r="L202" s="171">
        <f t="shared" si="10"/>
        <v>117</v>
      </c>
      <c r="M202" s="168">
        <f>L202/C192</f>
        <v>2.3400000000000001E-3</v>
      </c>
      <c r="N202" s="185">
        <v>2.5000000000000001E-3</v>
      </c>
    </row>
    <row r="203" spans="1:16" x14ac:dyDescent="0.25">
      <c r="A203" s="183" t="s">
        <v>268</v>
      </c>
      <c r="B203" s="171">
        <v>30</v>
      </c>
      <c r="C203" s="171">
        <v>25</v>
      </c>
      <c r="D203" s="171">
        <v>15</v>
      </c>
      <c r="E203" s="171">
        <v>15</v>
      </c>
      <c r="F203" s="171">
        <v>10</v>
      </c>
      <c r="G203" s="171">
        <v>10</v>
      </c>
      <c r="H203" s="171">
        <v>6</v>
      </c>
      <c r="I203" s="171">
        <v>4</v>
      </c>
      <c r="J203" s="171">
        <v>2</v>
      </c>
      <c r="K203" s="167">
        <v>0.5</v>
      </c>
      <c r="L203" s="171">
        <f t="shared" si="10"/>
        <v>117</v>
      </c>
      <c r="M203" s="168">
        <f>L203/C192</f>
        <v>2.3400000000000001E-3</v>
      </c>
      <c r="N203" s="185">
        <v>2.5000000000000001E-3</v>
      </c>
    </row>
    <row r="204" spans="1:16" x14ac:dyDescent="0.25">
      <c r="A204" s="183" t="s">
        <v>2405</v>
      </c>
      <c r="B204" s="171">
        <v>30</v>
      </c>
      <c r="C204" s="171">
        <v>25</v>
      </c>
      <c r="D204" s="171">
        <v>15</v>
      </c>
      <c r="E204" s="171">
        <v>15</v>
      </c>
      <c r="F204" s="171">
        <v>10</v>
      </c>
      <c r="G204" s="171">
        <v>10</v>
      </c>
      <c r="H204" s="171">
        <v>6</v>
      </c>
      <c r="I204" s="171">
        <v>4</v>
      </c>
      <c r="J204" s="171">
        <v>2</v>
      </c>
      <c r="K204" s="167">
        <v>0.5</v>
      </c>
      <c r="L204" s="171">
        <f t="shared" si="10"/>
        <v>117</v>
      </c>
      <c r="M204" s="168">
        <f>L204/C192</f>
        <v>2.3400000000000001E-3</v>
      </c>
      <c r="N204" s="185">
        <v>2.5000000000000001E-3</v>
      </c>
    </row>
    <row r="205" spans="1:16" x14ac:dyDescent="0.25">
      <c r="A205" s="183" t="s">
        <v>273</v>
      </c>
      <c r="B205" s="171">
        <v>30</v>
      </c>
      <c r="C205" s="171">
        <v>25</v>
      </c>
      <c r="D205" s="171">
        <v>15</v>
      </c>
      <c r="E205" s="171">
        <v>15</v>
      </c>
      <c r="F205" s="171">
        <v>10</v>
      </c>
      <c r="G205" s="171">
        <v>10</v>
      </c>
      <c r="H205" s="171">
        <v>6</v>
      </c>
      <c r="I205" s="171">
        <v>4</v>
      </c>
      <c r="J205" s="171">
        <v>2</v>
      </c>
      <c r="K205" s="167">
        <v>0.5</v>
      </c>
      <c r="L205" s="171">
        <f t="shared" si="10"/>
        <v>117</v>
      </c>
      <c r="M205" s="168">
        <f>L205/C192</f>
        <v>2.3400000000000001E-3</v>
      </c>
      <c r="N205" s="185">
        <v>2.5000000000000001E-3</v>
      </c>
    </row>
    <row r="206" spans="1:16" x14ac:dyDescent="0.25">
      <c r="A206" s="183" t="s">
        <v>276</v>
      </c>
      <c r="B206" s="171">
        <v>30</v>
      </c>
      <c r="C206" s="171">
        <v>25</v>
      </c>
      <c r="D206" s="171">
        <v>15</v>
      </c>
      <c r="E206" s="171">
        <v>15</v>
      </c>
      <c r="F206" s="171">
        <v>10</v>
      </c>
      <c r="G206" s="171">
        <v>10</v>
      </c>
      <c r="H206" s="171">
        <v>6</v>
      </c>
      <c r="I206" s="171">
        <v>4</v>
      </c>
      <c r="J206" s="171">
        <v>2</v>
      </c>
      <c r="K206" s="167">
        <v>0.5</v>
      </c>
      <c r="L206" s="171">
        <f t="shared" si="10"/>
        <v>117</v>
      </c>
      <c r="M206" s="168">
        <f>L206/C192</f>
        <v>2.3400000000000001E-3</v>
      </c>
      <c r="N206" s="185">
        <v>2.5000000000000001E-3</v>
      </c>
    </row>
    <row r="207" spans="1:16" x14ac:dyDescent="0.25">
      <c r="A207" s="183" t="s">
        <v>277</v>
      </c>
      <c r="B207" s="171">
        <v>30</v>
      </c>
      <c r="C207" s="171">
        <v>25</v>
      </c>
      <c r="D207" s="171">
        <v>15</v>
      </c>
      <c r="E207" s="171">
        <v>15</v>
      </c>
      <c r="F207" s="171">
        <v>10</v>
      </c>
      <c r="G207" s="171">
        <v>10</v>
      </c>
      <c r="H207" s="171">
        <v>6</v>
      </c>
      <c r="I207" s="171">
        <v>4</v>
      </c>
      <c r="J207" s="171">
        <v>2</v>
      </c>
      <c r="K207" s="167">
        <v>0.5</v>
      </c>
      <c r="L207" s="171">
        <f t="shared" si="10"/>
        <v>117</v>
      </c>
      <c r="M207" s="168">
        <f>L207/C192</f>
        <v>2.3400000000000001E-3</v>
      </c>
      <c r="N207" s="185">
        <v>2.5000000000000001E-3</v>
      </c>
    </row>
    <row r="208" spans="1:16" x14ac:dyDescent="0.25">
      <c r="A208" s="183" t="s">
        <v>279</v>
      </c>
      <c r="B208" s="171">
        <v>30</v>
      </c>
      <c r="C208" s="171">
        <v>25</v>
      </c>
      <c r="D208" s="171">
        <v>15</v>
      </c>
      <c r="E208" s="171">
        <v>15</v>
      </c>
      <c r="F208" s="171">
        <v>10</v>
      </c>
      <c r="G208" s="171">
        <v>10</v>
      </c>
      <c r="H208" s="171">
        <v>6</v>
      </c>
      <c r="I208" s="171">
        <v>4</v>
      </c>
      <c r="J208" s="171">
        <v>2</v>
      </c>
      <c r="K208" s="167">
        <v>0.5</v>
      </c>
      <c r="L208" s="171">
        <f t="shared" si="10"/>
        <v>117</v>
      </c>
      <c r="M208" s="168">
        <f>L208/C192</f>
        <v>2.3400000000000001E-3</v>
      </c>
      <c r="N208" s="185">
        <v>2.5000000000000001E-3</v>
      </c>
    </row>
    <row r="209" spans="1:14" x14ac:dyDescent="0.25">
      <c r="A209" s="183" t="s">
        <v>284</v>
      </c>
      <c r="B209" s="171">
        <v>30</v>
      </c>
      <c r="C209" s="171">
        <v>25</v>
      </c>
      <c r="D209" s="171">
        <v>15</v>
      </c>
      <c r="E209" s="171">
        <v>15</v>
      </c>
      <c r="F209" s="171">
        <v>10</v>
      </c>
      <c r="G209" s="171">
        <v>10</v>
      </c>
      <c r="H209" s="171">
        <v>6</v>
      </c>
      <c r="I209" s="171">
        <v>4</v>
      </c>
      <c r="J209" s="171">
        <v>2</v>
      </c>
      <c r="K209" s="167">
        <v>0.5</v>
      </c>
      <c r="L209" s="171">
        <f t="shared" si="10"/>
        <v>117</v>
      </c>
      <c r="M209" s="168">
        <f>L209/C192</f>
        <v>2.3400000000000001E-3</v>
      </c>
      <c r="N209" s="185">
        <v>2.5000000000000001E-3</v>
      </c>
    </row>
    <row r="210" spans="1:14" ht="15.75" thickBot="1" x14ac:dyDescent="0.3">
      <c r="A210" s="186"/>
      <c r="B210" s="187">
        <f t="shared" ref="B210:J210" si="11">SUM(B194:B209)</f>
        <v>23380</v>
      </c>
      <c r="C210" s="187">
        <f t="shared" si="11"/>
        <v>12650</v>
      </c>
      <c r="D210" s="187">
        <f t="shared" si="11"/>
        <v>6685</v>
      </c>
      <c r="E210" s="187">
        <f t="shared" si="11"/>
        <v>3590</v>
      </c>
      <c r="F210" s="187">
        <f t="shared" si="11"/>
        <v>1730</v>
      </c>
      <c r="G210" s="187">
        <f t="shared" si="11"/>
        <v>790</v>
      </c>
      <c r="H210" s="187">
        <f t="shared" si="11"/>
        <v>539</v>
      </c>
      <c r="I210" s="187">
        <f t="shared" si="11"/>
        <v>368</v>
      </c>
      <c r="J210" s="187">
        <f t="shared" si="11"/>
        <v>212</v>
      </c>
      <c r="K210" s="187">
        <f>SUM(K194:K198)</f>
        <v>50</v>
      </c>
      <c r="L210" s="187">
        <f>SUM(L194:L209)</f>
        <v>49994</v>
      </c>
      <c r="M210" s="188">
        <f>SUM(M194:M209)</f>
        <v>0.99987999999999999</v>
      </c>
      <c r="N210" s="189">
        <f>SUM(N194:N209)</f>
        <v>0.99999999999999944</v>
      </c>
    </row>
    <row r="212" spans="1:14" ht="18.75" x14ac:dyDescent="0.3">
      <c r="A212" s="1" t="s">
        <v>2469</v>
      </c>
    </row>
    <row r="213" spans="1:14" ht="15.75" thickBot="1" x14ac:dyDescent="0.3"/>
    <row r="214" spans="1:14" x14ac:dyDescent="0.25">
      <c r="A214" s="204" t="s">
        <v>72</v>
      </c>
      <c r="B214" s="201" t="s">
        <v>2440</v>
      </c>
      <c r="C214" s="195"/>
      <c r="D214" s="195"/>
      <c r="E214" s="195"/>
      <c r="F214" s="195"/>
      <c r="G214" s="196"/>
    </row>
    <row r="215" spans="1:14" x14ac:dyDescent="0.25">
      <c r="A215" s="205" t="s">
        <v>2438</v>
      </c>
      <c r="B215" s="202" t="s">
        <v>2440</v>
      </c>
      <c r="C215" s="197"/>
      <c r="D215" s="197"/>
      <c r="E215" s="197"/>
      <c r="F215" s="197"/>
      <c r="G215" s="198"/>
    </row>
    <row r="216" spans="1:14" x14ac:dyDescent="0.25">
      <c r="A216" s="205" t="s">
        <v>102</v>
      </c>
      <c r="B216" s="202" t="s">
        <v>2441</v>
      </c>
      <c r="C216" s="197"/>
      <c r="D216" s="197"/>
      <c r="E216" s="197"/>
      <c r="F216" s="197"/>
      <c r="G216" s="198"/>
    </row>
    <row r="217" spans="1:14" x14ac:dyDescent="0.25">
      <c r="A217" s="205" t="s">
        <v>70</v>
      </c>
      <c r="B217" s="202" t="s">
        <v>2441</v>
      </c>
      <c r="C217" s="197"/>
      <c r="D217" s="197"/>
      <c r="E217" s="197"/>
      <c r="F217" s="197"/>
      <c r="G217" s="198"/>
    </row>
    <row r="218" spans="1:14" x14ac:dyDescent="0.25">
      <c r="A218" s="205" t="s">
        <v>41</v>
      </c>
      <c r="B218" s="202" t="s">
        <v>2441</v>
      </c>
      <c r="C218" s="197"/>
      <c r="D218" s="197"/>
      <c r="E218" s="197"/>
      <c r="F218" s="197"/>
      <c r="G218" s="198"/>
    </row>
    <row r="219" spans="1:14" x14ac:dyDescent="0.25">
      <c r="A219" s="205" t="s">
        <v>93</v>
      </c>
      <c r="B219" s="202" t="s">
        <v>2441</v>
      </c>
      <c r="C219" s="197"/>
      <c r="D219" s="197"/>
      <c r="E219" s="197"/>
      <c r="F219" s="197"/>
      <c r="G219" s="198"/>
    </row>
    <row r="220" spans="1:14" x14ac:dyDescent="0.25">
      <c r="A220" s="205" t="s">
        <v>90</v>
      </c>
      <c r="B220" s="202"/>
      <c r="C220" s="197"/>
      <c r="D220" s="197"/>
      <c r="E220" s="197"/>
      <c r="F220" s="197"/>
      <c r="G220" s="198"/>
    </row>
    <row r="221" spans="1:14" x14ac:dyDescent="0.25">
      <c r="A221" s="205" t="s">
        <v>2297</v>
      </c>
      <c r="B221" s="202" t="s">
        <v>2441</v>
      </c>
      <c r="C221" s="197"/>
      <c r="D221" s="197"/>
      <c r="E221" s="197"/>
      <c r="F221" s="197"/>
      <c r="G221" s="198"/>
    </row>
    <row r="222" spans="1:14" x14ac:dyDescent="0.25">
      <c r="A222" s="205" t="s">
        <v>320</v>
      </c>
      <c r="B222" s="202" t="s">
        <v>2442</v>
      </c>
      <c r="C222" s="197"/>
      <c r="D222" s="197"/>
      <c r="E222" s="197"/>
      <c r="F222" s="197"/>
      <c r="G222" s="198"/>
    </row>
    <row r="223" spans="1:14" x14ac:dyDescent="0.25">
      <c r="A223" s="205" t="s">
        <v>141</v>
      </c>
      <c r="B223" s="202" t="s">
        <v>2443</v>
      </c>
      <c r="C223" s="197"/>
      <c r="D223" s="197"/>
      <c r="E223" s="197"/>
      <c r="F223" s="197"/>
      <c r="G223" s="198"/>
    </row>
    <row r="224" spans="1:14" x14ac:dyDescent="0.25">
      <c r="A224" s="205" t="s">
        <v>1836</v>
      </c>
      <c r="B224" s="202" t="s">
        <v>2235</v>
      </c>
      <c r="C224" s="197"/>
      <c r="D224" s="197"/>
      <c r="E224" s="197"/>
      <c r="F224" s="197"/>
      <c r="G224" s="198"/>
    </row>
    <row r="225" spans="1:7" x14ac:dyDescent="0.25">
      <c r="A225" s="205" t="s">
        <v>40</v>
      </c>
      <c r="B225" s="202" t="s">
        <v>2444</v>
      </c>
      <c r="C225" s="197"/>
      <c r="D225" s="197"/>
      <c r="E225" s="197"/>
      <c r="F225" s="197"/>
      <c r="G225" s="198"/>
    </row>
    <row r="226" spans="1:7" x14ac:dyDescent="0.25">
      <c r="A226" s="205" t="s">
        <v>155</v>
      </c>
      <c r="B226" s="202" t="s">
        <v>2444</v>
      </c>
      <c r="C226" s="197"/>
      <c r="D226" s="197"/>
      <c r="E226" s="197"/>
      <c r="F226" s="197"/>
      <c r="G226" s="198"/>
    </row>
    <row r="227" spans="1:7" x14ac:dyDescent="0.25">
      <c r="A227" s="205" t="s">
        <v>1762</v>
      </c>
      <c r="B227" s="202" t="s">
        <v>2444</v>
      </c>
      <c r="C227" s="197"/>
      <c r="D227" s="197"/>
      <c r="E227" s="197"/>
      <c r="F227" s="197"/>
      <c r="G227" s="198"/>
    </row>
    <row r="228" spans="1:7" x14ac:dyDescent="0.25">
      <c r="A228" s="205" t="s">
        <v>47</v>
      </c>
      <c r="B228" s="202" t="s">
        <v>2445</v>
      </c>
      <c r="C228" s="197"/>
      <c r="D228" s="197"/>
      <c r="E228" s="197"/>
      <c r="F228" s="197"/>
      <c r="G228" s="198"/>
    </row>
    <row r="229" spans="1:7" x14ac:dyDescent="0.25">
      <c r="A229" s="205" t="s">
        <v>1886</v>
      </c>
      <c r="B229" s="202" t="s">
        <v>2445</v>
      </c>
      <c r="C229" s="197"/>
      <c r="D229" s="197"/>
      <c r="E229" s="197"/>
      <c r="F229" s="197"/>
      <c r="G229" s="198"/>
    </row>
    <row r="230" spans="1:7" x14ac:dyDescent="0.25">
      <c r="A230" s="205" t="s">
        <v>1069</v>
      </c>
      <c r="B230" s="202" t="s">
        <v>2442</v>
      </c>
      <c r="C230" s="197"/>
      <c r="D230" s="197"/>
      <c r="E230" s="197"/>
      <c r="F230" s="197"/>
      <c r="G230" s="198"/>
    </row>
    <row r="231" spans="1:7" x14ac:dyDescent="0.25">
      <c r="A231" s="205" t="s">
        <v>2254</v>
      </c>
      <c r="B231" s="202" t="s">
        <v>2442</v>
      </c>
      <c r="C231" s="197"/>
      <c r="D231" s="197"/>
      <c r="E231" s="197"/>
      <c r="F231" s="197"/>
      <c r="G231" s="198"/>
    </row>
    <row r="232" spans="1:7" x14ac:dyDescent="0.25">
      <c r="A232" s="205" t="s">
        <v>568</v>
      </c>
      <c r="B232" s="202" t="s">
        <v>2446</v>
      </c>
      <c r="C232" s="197"/>
      <c r="D232" s="197"/>
      <c r="E232" s="197"/>
      <c r="F232" s="197"/>
      <c r="G232" s="198"/>
    </row>
    <row r="233" spans="1:7" x14ac:dyDescent="0.25">
      <c r="A233" s="205" t="s">
        <v>882</v>
      </c>
      <c r="B233" s="202" t="s">
        <v>2446</v>
      </c>
      <c r="C233" s="197"/>
      <c r="D233" s="197"/>
      <c r="E233" s="197"/>
      <c r="F233" s="197"/>
      <c r="G233" s="198"/>
    </row>
    <row r="234" spans="1:7" x14ac:dyDescent="0.25">
      <c r="A234" s="205" t="s">
        <v>888</v>
      </c>
      <c r="B234" s="202" t="s">
        <v>2446</v>
      </c>
      <c r="C234" s="197"/>
      <c r="D234" s="197"/>
      <c r="E234" s="197"/>
      <c r="F234" s="197"/>
      <c r="G234" s="198"/>
    </row>
    <row r="235" spans="1:7" x14ac:dyDescent="0.25">
      <c r="A235" s="205" t="s">
        <v>128</v>
      </c>
      <c r="B235" s="202"/>
      <c r="C235" s="197"/>
      <c r="D235" s="197"/>
      <c r="E235" s="197"/>
      <c r="F235" s="197"/>
      <c r="G235" s="198"/>
    </row>
    <row r="236" spans="1:7" x14ac:dyDescent="0.25">
      <c r="A236" s="205" t="s">
        <v>1830</v>
      </c>
      <c r="B236" s="202" t="s">
        <v>2444</v>
      </c>
      <c r="C236" s="197"/>
      <c r="D236" s="197"/>
      <c r="E236" s="197"/>
      <c r="F236" s="197"/>
      <c r="G236" s="198"/>
    </row>
    <row r="237" spans="1:7" x14ac:dyDescent="0.25">
      <c r="A237" s="205" t="s">
        <v>1832</v>
      </c>
      <c r="B237" s="202" t="s">
        <v>2444</v>
      </c>
      <c r="C237" s="197"/>
      <c r="D237" s="197"/>
      <c r="E237" s="197"/>
      <c r="F237" s="197"/>
      <c r="G237" s="198"/>
    </row>
    <row r="238" spans="1:7" x14ac:dyDescent="0.25">
      <c r="A238" s="205" t="s">
        <v>1833</v>
      </c>
      <c r="B238" s="202" t="s">
        <v>2444</v>
      </c>
      <c r="C238" s="197"/>
      <c r="D238" s="197"/>
      <c r="E238" s="197"/>
      <c r="F238" s="197"/>
      <c r="G238" s="198"/>
    </row>
    <row r="239" spans="1:7" x14ac:dyDescent="0.25">
      <c r="A239" s="205" t="s">
        <v>1831</v>
      </c>
      <c r="B239" s="202" t="s">
        <v>2444</v>
      </c>
      <c r="C239" s="197"/>
      <c r="D239" s="197"/>
      <c r="E239" s="197"/>
      <c r="F239" s="197"/>
      <c r="G239" s="198"/>
    </row>
    <row r="240" spans="1:7" x14ac:dyDescent="0.25">
      <c r="A240" s="205" t="s">
        <v>2300</v>
      </c>
      <c r="B240" s="202" t="s">
        <v>2444</v>
      </c>
      <c r="C240" s="197"/>
      <c r="D240" s="197"/>
      <c r="E240" s="197"/>
      <c r="F240" s="197"/>
      <c r="G240" s="198"/>
    </row>
    <row r="241" spans="1:7" ht="15.75" thickBot="1" x14ac:dyDescent="0.3">
      <c r="A241" s="206" t="s">
        <v>2439</v>
      </c>
      <c r="B241" s="203" t="s">
        <v>2444</v>
      </c>
      <c r="C241" s="199"/>
      <c r="D241" s="199"/>
      <c r="E241" s="199"/>
      <c r="F241" s="199"/>
      <c r="G241" s="200"/>
    </row>
  </sheetData>
  <pageMargins left="0.7" right="0.7" top="0.75" bottom="0.75" header="0.3" footer="0.3"/>
  <pageSetup scale="6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50"/>
  <sheetViews>
    <sheetView tabSelected="1" topLeftCell="A384" zoomScaleNormal="100" workbookViewId="0">
      <selection activeCell="B399" sqref="B399"/>
    </sheetView>
  </sheetViews>
  <sheetFormatPr defaultRowHeight="15" x14ac:dyDescent="0.25"/>
  <cols>
    <col min="1" max="1" width="16.7109375" customWidth="1"/>
    <col min="2" max="2" width="29" customWidth="1"/>
    <col min="3" max="3" width="24.140625" bestFit="1" customWidth="1"/>
    <col min="4" max="4" width="22.140625" bestFit="1" customWidth="1"/>
    <col min="5" max="5" width="30.28515625" bestFit="1" customWidth="1"/>
    <col min="6" max="6" width="35.28515625" bestFit="1" customWidth="1"/>
    <col min="7" max="7" width="17.42578125" bestFit="1" customWidth="1"/>
    <col min="8" max="8" width="25.5703125" customWidth="1"/>
    <col min="9" max="9" width="25" customWidth="1"/>
    <col min="10" max="10" width="18.28515625" bestFit="1" customWidth="1"/>
    <col min="11" max="11" width="27.85546875" bestFit="1" customWidth="1"/>
    <col min="12" max="12" width="46.7109375" bestFit="1" customWidth="1"/>
    <col min="13" max="13" width="39.42578125" bestFit="1" customWidth="1"/>
  </cols>
  <sheetData>
    <row r="1" spans="1:13" ht="18.75" x14ac:dyDescent="0.3">
      <c r="A1" s="1" t="s">
        <v>892</v>
      </c>
    </row>
    <row r="2" spans="1:13" x14ac:dyDescent="0.25">
      <c r="A2" s="69" t="s">
        <v>516</v>
      </c>
      <c r="B2" s="69" t="s">
        <v>538</v>
      </c>
      <c r="C2" s="69" t="s">
        <v>899</v>
      </c>
      <c r="D2" s="69" t="s">
        <v>1223</v>
      </c>
      <c r="E2" s="69" t="s">
        <v>1222</v>
      </c>
      <c r="F2" s="69" t="s">
        <v>528</v>
      </c>
      <c r="G2" s="69" t="s">
        <v>529</v>
      </c>
      <c r="H2" s="69" t="s">
        <v>530</v>
      </c>
      <c r="I2" s="69" t="s">
        <v>533</v>
      </c>
      <c r="J2" s="69" t="s">
        <v>534</v>
      </c>
      <c r="K2" s="69" t="s">
        <v>1224</v>
      </c>
      <c r="L2" s="69" t="s">
        <v>1275</v>
      </c>
      <c r="M2" s="69" t="s">
        <v>537</v>
      </c>
    </row>
    <row r="3" spans="1:13" x14ac:dyDescent="0.25">
      <c r="A3" s="138"/>
      <c r="B3" t="s">
        <v>1276</v>
      </c>
      <c r="H3" t="s">
        <v>1342</v>
      </c>
      <c r="L3" s="93"/>
    </row>
    <row r="4" spans="1:13" x14ac:dyDescent="0.25">
      <c r="A4" s="138">
        <v>43757</v>
      </c>
      <c r="B4" t="s">
        <v>1277</v>
      </c>
      <c r="H4" t="s">
        <v>1338</v>
      </c>
    </row>
    <row r="5" spans="1:13" x14ac:dyDescent="0.25">
      <c r="A5" s="138"/>
      <c r="B5" t="s">
        <v>2695</v>
      </c>
      <c r="H5" t="s">
        <v>1555</v>
      </c>
    </row>
    <row r="6" spans="1:13" x14ac:dyDescent="0.25">
      <c r="A6" s="138">
        <v>43777</v>
      </c>
      <c r="B6" t="s">
        <v>1358</v>
      </c>
      <c r="H6" t="s">
        <v>1357</v>
      </c>
    </row>
    <row r="7" spans="1:13" x14ac:dyDescent="0.25">
      <c r="A7" s="138">
        <v>43771</v>
      </c>
      <c r="B7" t="s">
        <v>1343</v>
      </c>
      <c r="H7" t="s">
        <v>1344</v>
      </c>
    </row>
    <row r="8" spans="1:13" x14ac:dyDescent="0.25">
      <c r="A8" s="138">
        <v>43757</v>
      </c>
      <c r="B8" t="s">
        <v>1281</v>
      </c>
      <c r="H8" t="s">
        <v>1339</v>
      </c>
    </row>
    <row r="9" spans="1:13" x14ac:dyDescent="0.25">
      <c r="A9" s="138">
        <v>43775</v>
      </c>
      <c r="B9" t="s">
        <v>1282</v>
      </c>
      <c r="H9" t="s">
        <v>1356</v>
      </c>
    </row>
    <row r="10" spans="1:13" x14ac:dyDescent="0.25">
      <c r="A10" s="138">
        <v>43775</v>
      </c>
      <c r="B10" t="s">
        <v>1283</v>
      </c>
      <c r="H10" t="s">
        <v>1347</v>
      </c>
    </row>
    <row r="11" spans="1:13" x14ac:dyDescent="0.25">
      <c r="A11" s="138">
        <v>43775</v>
      </c>
      <c r="B11" t="s">
        <v>2661</v>
      </c>
      <c r="H11" t="s">
        <v>2662</v>
      </c>
    </row>
    <row r="12" spans="1:13" x14ac:dyDescent="0.25">
      <c r="A12" s="138">
        <v>43757</v>
      </c>
      <c r="B12" t="s">
        <v>1284</v>
      </c>
      <c r="H12" t="s">
        <v>1341</v>
      </c>
    </row>
    <row r="13" spans="1:13" x14ac:dyDescent="0.25">
      <c r="A13" s="138">
        <v>43775</v>
      </c>
      <c r="B13" t="s">
        <v>1285</v>
      </c>
      <c r="H13" t="s">
        <v>1359</v>
      </c>
    </row>
    <row r="14" spans="1:13" x14ac:dyDescent="0.25">
      <c r="A14" s="138">
        <v>43778</v>
      </c>
      <c r="B14" t="s">
        <v>1278</v>
      </c>
      <c r="H14" t="s">
        <v>1361</v>
      </c>
    </row>
    <row r="15" spans="1:13" x14ac:dyDescent="0.25">
      <c r="A15" s="138"/>
      <c r="B15" t="s">
        <v>1279</v>
      </c>
      <c r="H15" t="s">
        <v>2670</v>
      </c>
    </row>
    <row r="16" spans="1:13" x14ac:dyDescent="0.25">
      <c r="A16" s="138"/>
      <c r="B16" t="s">
        <v>1280</v>
      </c>
    </row>
    <row r="17" spans="1:2" x14ac:dyDescent="0.25">
      <c r="A17" s="138"/>
    </row>
    <row r="18" spans="1:2" x14ac:dyDescent="0.25">
      <c r="A18" s="138">
        <v>43927</v>
      </c>
      <c r="B18" t="s">
        <v>1895</v>
      </c>
    </row>
    <row r="19" spans="1:2" x14ac:dyDescent="0.25">
      <c r="A19" s="138"/>
    </row>
    <row r="20" spans="1:2" x14ac:dyDescent="0.25">
      <c r="A20" s="138">
        <v>43975</v>
      </c>
      <c r="B20" t="s">
        <v>2621</v>
      </c>
    </row>
    <row r="21" spans="1:2" x14ac:dyDescent="0.25">
      <c r="A21" s="138">
        <v>43975</v>
      </c>
      <c r="B21" t="s">
        <v>1963</v>
      </c>
    </row>
    <row r="22" spans="1:2" x14ac:dyDescent="0.25">
      <c r="A22" s="138">
        <v>44743</v>
      </c>
      <c r="B22" t="s">
        <v>2666</v>
      </c>
    </row>
    <row r="23" spans="1:2" x14ac:dyDescent="0.25">
      <c r="A23" s="138">
        <v>44743</v>
      </c>
      <c r="B23" t="s">
        <v>2667</v>
      </c>
    </row>
    <row r="24" spans="1:2" x14ac:dyDescent="0.25">
      <c r="A24" s="138">
        <v>44752</v>
      </c>
      <c r="B24" t="s">
        <v>2671</v>
      </c>
    </row>
    <row r="25" spans="1:2" x14ac:dyDescent="0.25">
      <c r="A25" s="138"/>
    </row>
    <row r="26" spans="1:2" x14ac:dyDescent="0.25">
      <c r="A26" s="138"/>
    </row>
    <row r="27" spans="1:2" x14ac:dyDescent="0.25">
      <c r="A27" s="138"/>
    </row>
    <row r="28" spans="1:2" x14ac:dyDescent="0.25">
      <c r="A28" s="138"/>
    </row>
    <row r="29" spans="1:2" x14ac:dyDescent="0.25">
      <c r="A29" s="138"/>
    </row>
    <row r="30" spans="1:2" x14ac:dyDescent="0.25">
      <c r="A30">
        <f>COUNTA(A33:M717)-COUNT(A33:M717)</f>
        <v>2045</v>
      </c>
      <c r="B30" t="s">
        <v>1286</v>
      </c>
    </row>
    <row r="31" spans="1:2" x14ac:dyDescent="0.25">
      <c r="A31" t="s">
        <v>1763</v>
      </c>
    </row>
    <row r="33" spans="1:13" s="136" customFormat="1" ht="18.75" x14ac:dyDescent="0.3">
      <c r="A33" s="135" t="s">
        <v>1838</v>
      </c>
    </row>
    <row r="34" spans="1:13" s="136" customFormat="1" x14ac:dyDescent="0.25">
      <c r="A34" s="137" t="s">
        <v>516</v>
      </c>
      <c r="B34" s="137" t="s">
        <v>538</v>
      </c>
      <c r="C34" s="137" t="s">
        <v>899</v>
      </c>
      <c r="D34" s="137" t="s">
        <v>1223</v>
      </c>
      <c r="E34" s="137" t="s">
        <v>1222</v>
      </c>
      <c r="F34" s="137" t="s">
        <v>528</v>
      </c>
      <c r="G34" s="137" t="s">
        <v>529</v>
      </c>
      <c r="H34" s="137" t="s">
        <v>530</v>
      </c>
      <c r="I34" s="137" t="s">
        <v>533</v>
      </c>
      <c r="J34" s="137" t="s">
        <v>534</v>
      </c>
      <c r="K34" s="137" t="s">
        <v>1224</v>
      </c>
      <c r="L34" s="137" t="s">
        <v>1275</v>
      </c>
      <c r="M34" s="137" t="s">
        <v>537</v>
      </c>
    </row>
    <row r="35" spans="1:13" x14ac:dyDescent="0.25">
      <c r="A35" t="s">
        <v>1891</v>
      </c>
      <c r="B35" t="s">
        <v>992</v>
      </c>
      <c r="C35" t="s">
        <v>73</v>
      </c>
      <c r="D35" t="s">
        <v>993</v>
      </c>
      <c r="F35" t="s">
        <v>1414</v>
      </c>
      <c r="G35" t="s">
        <v>1415</v>
      </c>
      <c r="I35" t="s">
        <v>1409</v>
      </c>
    </row>
    <row r="36" spans="1:13" x14ac:dyDescent="0.25">
      <c r="B36" t="s">
        <v>994</v>
      </c>
      <c r="F36" s="93" t="s">
        <v>2036</v>
      </c>
    </row>
    <row r="37" spans="1:13" x14ac:dyDescent="0.25">
      <c r="F37" s="93" t="s">
        <v>2037</v>
      </c>
    </row>
    <row r="38" spans="1:13" x14ac:dyDescent="0.25">
      <c r="A38" t="s">
        <v>1892</v>
      </c>
      <c r="I38" t="s">
        <v>1408</v>
      </c>
      <c r="M38" t="s">
        <v>1894</v>
      </c>
    </row>
    <row r="40" spans="1:13" x14ac:dyDescent="0.25">
      <c r="B40" t="s">
        <v>995</v>
      </c>
      <c r="C40" t="s">
        <v>81</v>
      </c>
      <c r="D40" t="s">
        <v>1391</v>
      </c>
      <c r="E40" t="s">
        <v>1003</v>
      </c>
      <c r="F40" t="s">
        <v>1396</v>
      </c>
      <c r="G40" s="93" t="s">
        <v>2039</v>
      </c>
      <c r="I40" t="s">
        <v>1019</v>
      </c>
      <c r="J40" t="s">
        <v>1410</v>
      </c>
      <c r="K40" t="s">
        <v>1011</v>
      </c>
      <c r="L40" t="s">
        <v>1016</v>
      </c>
      <c r="M40" t="s">
        <v>1412</v>
      </c>
    </row>
    <row r="41" spans="1:13" x14ac:dyDescent="0.25">
      <c r="B41" t="s">
        <v>2018</v>
      </c>
      <c r="C41" t="s">
        <v>82</v>
      </c>
      <c r="D41" t="s">
        <v>2486</v>
      </c>
      <c r="F41" t="s">
        <v>1397</v>
      </c>
      <c r="G41" s="93" t="s">
        <v>2040</v>
      </c>
      <c r="I41" t="s">
        <v>333</v>
      </c>
      <c r="J41" t="s">
        <v>1411</v>
      </c>
      <c r="K41" t="s">
        <v>1012</v>
      </c>
      <c r="L41" t="s">
        <v>1017</v>
      </c>
      <c r="M41" t="s">
        <v>1413</v>
      </c>
    </row>
    <row r="42" spans="1:13" x14ac:dyDescent="0.25">
      <c r="B42" t="s">
        <v>996</v>
      </c>
      <c r="C42" t="s">
        <v>83</v>
      </c>
      <c r="D42" t="s">
        <v>1392</v>
      </c>
      <c r="F42" t="s">
        <v>2019</v>
      </c>
      <c r="G42" t="s">
        <v>2041</v>
      </c>
      <c r="I42" t="s">
        <v>1020</v>
      </c>
      <c r="K42" t="s">
        <v>1013</v>
      </c>
      <c r="L42" t="s">
        <v>1018</v>
      </c>
      <c r="M42" t="s">
        <v>2038</v>
      </c>
    </row>
    <row r="43" spans="1:13" x14ac:dyDescent="0.25">
      <c r="B43" t="s">
        <v>2017</v>
      </c>
      <c r="C43" t="s">
        <v>127</v>
      </c>
      <c r="D43" t="s">
        <v>2484</v>
      </c>
      <c r="F43" t="s">
        <v>2020</v>
      </c>
      <c r="G43" t="s">
        <v>1406</v>
      </c>
      <c r="I43" t="s">
        <v>1021</v>
      </c>
      <c r="K43" t="s">
        <v>1014</v>
      </c>
      <c r="L43" s="69" t="s">
        <v>2050</v>
      </c>
    </row>
    <row r="44" spans="1:13" x14ac:dyDescent="0.25">
      <c r="B44" t="s">
        <v>2014</v>
      </c>
      <c r="C44" t="s">
        <v>86</v>
      </c>
      <c r="D44" t="s">
        <v>1393</v>
      </c>
      <c r="F44" t="s">
        <v>2021</v>
      </c>
      <c r="G44" t="s">
        <v>1009</v>
      </c>
      <c r="I44" t="s">
        <v>1010</v>
      </c>
      <c r="K44" t="s">
        <v>1015</v>
      </c>
      <c r="L44" t="s">
        <v>2056</v>
      </c>
    </row>
    <row r="45" spans="1:13" x14ac:dyDescent="0.25">
      <c r="B45" t="s">
        <v>2015</v>
      </c>
      <c r="C45" t="s">
        <v>80</v>
      </c>
      <c r="D45" t="s">
        <v>1893</v>
      </c>
      <c r="F45" t="s">
        <v>2022</v>
      </c>
      <c r="G45" t="s">
        <v>1407</v>
      </c>
      <c r="K45" t="s">
        <v>2070</v>
      </c>
      <c r="L45" t="s">
        <v>2057</v>
      </c>
    </row>
    <row r="46" spans="1:13" x14ac:dyDescent="0.25">
      <c r="B46" t="s">
        <v>2016</v>
      </c>
      <c r="C46" t="s">
        <v>886</v>
      </c>
      <c r="D46" t="s">
        <v>2485</v>
      </c>
      <c r="F46" t="s">
        <v>2027</v>
      </c>
      <c r="K46" t="s">
        <v>1023</v>
      </c>
      <c r="L46" t="s">
        <v>2058</v>
      </c>
    </row>
    <row r="47" spans="1:13" x14ac:dyDescent="0.25">
      <c r="B47" t="s">
        <v>2029</v>
      </c>
      <c r="C47" t="s">
        <v>79</v>
      </c>
      <c r="D47" t="s">
        <v>1394</v>
      </c>
      <c r="F47" t="s">
        <v>2024</v>
      </c>
      <c r="K47" t="s">
        <v>1024</v>
      </c>
      <c r="L47" t="s">
        <v>2059</v>
      </c>
    </row>
    <row r="48" spans="1:13" x14ac:dyDescent="0.25">
      <c r="B48" t="s">
        <v>997</v>
      </c>
      <c r="C48" t="s">
        <v>78</v>
      </c>
      <c r="D48" t="s">
        <v>1395</v>
      </c>
      <c r="F48" t="s">
        <v>2025</v>
      </c>
      <c r="K48" t="s">
        <v>1025</v>
      </c>
      <c r="L48" t="s">
        <v>2060</v>
      </c>
    </row>
    <row r="49" spans="2:12" x14ac:dyDescent="0.25">
      <c r="B49" t="s">
        <v>2030</v>
      </c>
      <c r="C49" t="s">
        <v>85</v>
      </c>
      <c r="F49" t="s">
        <v>2028</v>
      </c>
      <c r="K49" s="93" t="s">
        <v>2032</v>
      </c>
      <c r="L49" t="s">
        <v>2061</v>
      </c>
    </row>
    <row r="50" spans="2:12" x14ac:dyDescent="0.25">
      <c r="B50" t="s">
        <v>998</v>
      </c>
      <c r="C50" t="s">
        <v>887</v>
      </c>
      <c r="F50" t="s">
        <v>2026</v>
      </c>
      <c r="K50" t="s">
        <v>2033</v>
      </c>
      <c r="L50" t="s">
        <v>2062</v>
      </c>
    </row>
    <row r="51" spans="2:12" x14ac:dyDescent="0.25">
      <c r="B51" t="s">
        <v>999</v>
      </c>
      <c r="C51" t="s">
        <v>75</v>
      </c>
      <c r="F51" t="s">
        <v>2031</v>
      </c>
      <c r="K51" t="s">
        <v>1026</v>
      </c>
      <c r="L51" s="69" t="s">
        <v>2583</v>
      </c>
    </row>
    <row r="52" spans="2:12" x14ac:dyDescent="0.25">
      <c r="B52" s="93" t="s">
        <v>2034</v>
      </c>
      <c r="C52" t="s">
        <v>74</v>
      </c>
      <c r="F52" t="s">
        <v>2023</v>
      </c>
      <c r="K52" t="s">
        <v>1027</v>
      </c>
      <c r="L52" t="s">
        <v>2063</v>
      </c>
    </row>
    <row r="53" spans="2:12" x14ac:dyDescent="0.25">
      <c r="B53" t="s">
        <v>1000</v>
      </c>
      <c r="C53" t="s">
        <v>84</v>
      </c>
      <c r="F53" t="s">
        <v>1398</v>
      </c>
      <c r="K53" t="s">
        <v>1028</v>
      </c>
      <c r="L53" t="s">
        <v>2064</v>
      </c>
    </row>
    <row r="54" spans="2:12" x14ac:dyDescent="0.25">
      <c r="B54" t="s">
        <v>1001</v>
      </c>
      <c r="C54" t="s">
        <v>76</v>
      </c>
      <c r="F54" t="s">
        <v>1399</v>
      </c>
      <c r="K54" t="s">
        <v>1029</v>
      </c>
      <c r="L54" t="s">
        <v>2065</v>
      </c>
    </row>
    <row r="55" spans="2:12" x14ac:dyDescent="0.25">
      <c r="B55" t="s">
        <v>1002</v>
      </c>
      <c r="C55" t="s">
        <v>885</v>
      </c>
      <c r="F55" t="s">
        <v>1400</v>
      </c>
      <c r="L55" t="s">
        <v>2066</v>
      </c>
    </row>
    <row r="56" spans="2:12" x14ac:dyDescent="0.25">
      <c r="C56" t="s">
        <v>77</v>
      </c>
      <c r="F56" t="s">
        <v>1401</v>
      </c>
      <c r="L56" t="s">
        <v>2067</v>
      </c>
    </row>
    <row r="57" spans="2:12" x14ac:dyDescent="0.25">
      <c r="F57" t="s">
        <v>1402</v>
      </c>
      <c r="L57" t="s">
        <v>2068</v>
      </c>
    </row>
    <row r="58" spans="2:12" x14ac:dyDescent="0.25">
      <c r="F58" s="101" t="s">
        <v>1403</v>
      </c>
      <c r="L58" t="s">
        <v>2069</v>
      </c>
    </row>
    <row r="59" spans="2:12" x14ac:dyDescent="0.25">
      <c r="F59" s="101" t="s">
        <v>1403</v>
      </c>
      <c r="L59" t="s">
        <v>1022</v>
      </c>
    </row>
    <row r="60" spans="2:12" x14ac:dyDescent="0.25">
      <c r="F60" s="101" t="s">
        <v>1403</v>
      </c>
      <c r="L60" s="69" t="s">
        <v>2606</v>
      </c>
    </row>
    <row r="61" spans="2:12" x14ac:dyDescent="0.25">
      <c r="F61" t="s">
        <v>1404</v>
      </c>
    </row>
    <row r="62" spans="2:12" x14ac:dyDescent="0.25">
      <c r="F62" s="101" t="s">
        <v>1403</v>
      </c>
    </row>
    <row r="63" spans="2:12" x14ac:dyDescent="0.25">
      <c r="F63" s="101" t="s">
        <v>1403</v>
      </c>
    </row>
    <row r="64" spans="2:12" x14ac:dyDescent="0.25">
      <c r="F64" t="s">
        <v>1004</v>
      </c>
    </row>
    <row r="65" spans="1:13" x14ac:dyDescent="0.25">
      <c r="F65" t="s">
        <v>1005</v>
      </c>
    </row>
    <row r="66" spans="1:13" x14ac:dyDescent="0.25">
      <c r="F66" t="s">
        <v>1006</v>
      </c>
    </row>
    <row r="67" spans="1:13" x14ac:dyDescent="0.25">
      <c r="F67" t="s">
        <v>1007</v>
      </c>
    </row>
    <row r="68" spans="1:13" x14ac:dyDescent="0.25">
      <c r="F68" t="s">
        <v>1008</v>
      </c>
    </row>
    <row r="70" spans="1:13" s="136" customFormat="1" ht="18.75" x14ac:dyDescent="0.3">
      <c r="A70" s="135" t="s">
        <v>1839</v>
      </c>
    </row>
    <row r="71" spans="1:13" s="136" customFormat="1" x14ac:dyDescent="0.25">
      <c r="A71" s="137" t="s">
        <v>516</v>
      </c>
      <c r="B71" s="137" t="s">
        <v>538</v>
      </c>
      <c r="C71" s="137" t="s">
        <v>899</v>
      </c>
      <c r="D71" s="137" t="s">
        <v>1223</v>
      </c>
      <c r="E71" s="137" t="s">
        <v>1222</v>
      </c>
      <c r="F71" s="137" t="s">
        <v>528</v>
      </c>
      <c r="G71" s="137" t="s">
        <v>529</v>
      </c>
      <c r="H71" s="137" t="s">
        <v>530</v>
      </c>
      <c r="I71" s="137" t="s">
        <v>533</v>
      </c>
      <c r="J71" s="137" t="s">
        <v>534</v>
      </c>
      <c r="K71" s="137" t="s">
        <v>1224</v>
      </c>
      <c r="L71" s="137" t="s">
        <v>1275</v>
      </c>
      <c r="M71" s="137" t="s">
        <v>537</v>
      </c>
    </row>
    <row r="72" spans="1:13" x14ac:dyDescent="0.25">
      <c r="A72" t="s">
        <v>517</v>
      </c>
      <c r="B72" t="s">
        <v>549</v>
      </c>
    </row>
    <row r="73" spans="1:13" x14ac:dyDescent="0.25">
      <c r="B73" t="s">
        <v>550</v>
      </c>
    </row>
    <row r="75" spans="1:13" x14ac:dyDescent="0.25">
      <c r="A75" t="s">
        <v>518</v>
      </c>
      <c r="B75" t="s">
        <v>893</v>
      </c>
    </row>
    <row r="77" spans="1:13" x14ac:dyDescent="0.25">
      <c r="A77" t="s">
        <v>519</v>
      </c>
      <c r="L77" s="69" t="s">
        <v>2607</v>
      </c>
    </row>
    <row r="79" spans="1:13" x14ac:dyDescent="0.25">
      <c r="B79" t="s">
        <v>894</v>
      </c>
      <c r="C79" t="s">
        <v>375</v>
      </c>
      <c r="D79" t="s">
        <v>520</v>
      </c>
      <c r="E79" t="s">
        <v>1416</v>
      </c>
      <c r="F79" t="s">
        <v>1417</v>
      </c>
      <c r="G79" t="s">
        <v>1426</v>
      </c>
      <c r="H79" t="s">
        <v>1429</v>
      </c>
      <c r="I79" t="s">
        <v>344</v>
      </c>
      <c r="J79" s="93" t="s">
        <v>1978</v>
      </c>
      <c r="K79" t="s">
        <v>898</v>
      </c>
      <c r="L79" s="69" t="s">
        <v>2049</v>
      </c>
      <c r="M79" t="s">
        <v>1432</v>
      </c>
    </row>
    <row r="80" spans="1:13" x14ac:dyDescent="0.25">
      <c r="B80" t="s">
        <v>895</v>
      </c>
      <c r="C80" t="s">
        <v>374</v>
      </c>
      <c r="D80" t="s">
        <v>896</v>
      </c>
      <c r="E80" t="s">
        <v>902</v>
      </c>
      <c r="F80" t="s">
        <v>1418</v>
      </c>
      <c r="G80" t="s">
        <v>1427</v>
      </c>
      <c r="H80" t="s">
        <v>535</v>
      </c>
      <c r="I80" t="s">
        <v>1973</v>
      </c>
      <c r="J80" t="s">
        <v>1431</v>
      </c>
      <c r="L80" s="93" t="s">
        <v>2071</v>
      </c>
      <c r="M80" t="s">
        <v>1433</v>
      </c>
    </row>
    <row r="81" spans="2:13" x14ac:dyDescent="0.25">
      <c r="B81" t="s">
        <v>542</v>
      </c>
      <c r="C81" t="s">
        <v>505</v>
      </c>
      <c r="D81" t="s">
        <v>522</v>
      </c>
      <c r="F81" s="93" t="s">
        <v>1972</v>
      </c>
      <c r="G81" t="s">
        <v>1428</v>
      </c>
      <c r="H81" t="s">
        <v>897</v>
      </c>
      <c r="I81" t="s">
        <v>1430</v>
      </c>
      <c r="L81" t="s">
        <v>2072</v>
      </c>
      <c r="M81" t="s">
        <v>2584</v>
      </c>
    </row>
    <row r="82" spans="2:13" x14ac:dyDescent="0.25">
      <c r="B82" t="s">
        <v>540</v>
      </c>
      <c r="C82" t="s">
        <v>506</v>
      </c>
      <c r="F82" s="93" t="s">
        <v>1419</v>
      </c>
      <c r="I82" t="s">
        <v>1974</v>
      </c>
      <c r="L82" t="s">
        <v>2073</v>
      </c>
    </row>
    <row r="83" spans="2:13" x14ac:dyDescent="0.25">
      <c r="B83" t="s">
        <v>539</v>
      </c>
      <c r="C83" t="s">
        <v>507</v>
      </c>
      <c r="F83" s="93" t="s">
        <v>1971</v>
      </c>
      <c r="I83" t="s">
        <v>396</v>
      </c>
      <c r="L83" t="s">
        <v>2074</v>
      </c>
    </row>
    <row r="84" spans="2:13" x14ac:dyDescent="0.25">
      <c r="F84" t="s">
        <v>2907</v>
      </c>
      <c r="L84" t="s">
        <v>2075</v>
      </c>
    </row>
    <row r="85" spans="2:13" x14ac:dyDescent="0.25">
      <c r="F85" s="93" t="s">
        <v>2908</v>
      </c>
      <c r="L85" t="s">
        <v>2076</v>
      </c>
    </row>
    <row r="86" spans="2:13" x14ac:dyDescent="0.25">
      <c r="F86" t="s">
        <v>1420</v>
      </c>
      <c r="L86" t="s">
        <v>900</v>
      </c>
    </row>
    <row r="87" spans="2:13" x14ac:dyDescent="0.25">
      <c r="F87" s="93" t="s">
        <v>1967</v>
      </c>
      <c r="L87" t="s">
        <v>901</v>
      </c>
    </row>
    <row r="88" spans="2:13" x14ac:dyDescent="0.25">
      <c r="F88" s="93" t="s">
        <v>1976</v>
      </c>
      <c r="L88" s="69" t="s">
        <v>2599</v>
      </c>
    </row>
    <row r="89" spans="2:13" x14ac:dyDescent="0.25">
      <c r="F89" t="s">
        <v>1424</v>
      </c>
    </row>
    <row r="90" spans="2:13" x14ac:dyDescent="0.25">
      <c r="F90" s="93" t="s">
        <v>1968</v>
      </c>
    </row>
    <row r="91" spans="2:13" x14ac:dyDescent="0.25">
      <c r="F91" t="s">
        <v>1425</v>
      </c>
    </row>
    <row r="92" spans="2:13" x14ac:dyDescent="0.25">
      <c r="F92" t="s">
        <v>1969</v>
      </c>
    </row>
    <row r="93" spans="2:13" x14ac:dyDescent="0.25">
      <c r="F93" t="s">
        <v>2906</v>
      </c>
    </row>
    <row r="94" spans="2:13" x14ac:dyDescent="0.25">
      <c r="F94" s="93" t="s">
        <v>2283</v>
      </c>
    </row>
    <row r="95" spans="2:13" x14ac:dyDescent="0.25">
      <c r="F95" t="s">
        <v>1421</v>
      </c>
    </row>
    <row r="96" spans="2:13" x14ac:dyDescent="0.25">
      <c r="F96" t="s">
        <v>1422</v>
      </c>
    </row>
    <row r="97" spans="1:13" x14ac:dyDescent="0.25">
      <c r="F97" s="93" t="s">
        <v>1975</v>
      </c>
    </row>
    <row r="98" spans="1:13" x14ac:dyDescent="0.25">
      <c r="F98" t="s">
        <v>1423</v>
      </c>
    </row>
    <row r="99" spans="1:13" x14ac:dyDescent="0.25">
      <c r="F99" t="s">
        <v>1970</v>
      </c>
    </row>
    <row r="100" spans="1:13" x14ac:dyDescent="0.25">
      <c r="F100" t="s">
        <v>2905</v>
      </c>
    </row>
    <row r="101" spans="1:13" x14ac:dyDescent="0.25">
      <c r="F101" t="s">
        <v>2205</v>
      </c>
    </row>
    <row r="102" spans="1:13" x14ac:dyDescent="0.25">
      <c r="F102" t="s">
        <v>2204</v>
      </c>
    </row>
    <row r="103" spans="1:13" x14ac:dyDescent="0.25">
      <c r="F103" s="93" t="s">
        <v>1977</v>
      </c>
    </row>
    <row r="105" spans="1:13" s="136" customFormat="1" ht="18.75" x14ac:dyDescent="0.3">
      <c r="A105" s="135" t="s">
        <v>1840</v>
      </c>
    </row>
    <row r="106" spans="1:13" s="136" customFormat="1" x14ac:dyDescent="0.25">
      <c r="A106" s="137" t="s">
        <v>516</v>
      </c>
      <c r="B106" s="137" t="s">
        <v>538</v>
      </c>
      <c r="C106" s="137" t="s">
        <v>899</v>
      </c>
      <c r="D106" s="137" t="s">
        <v>1223</v>
      </c>
      <c r="E106" s="137" t="s">
        <v>1222</v>
      </c>
      <c r="F106" s="137" t="s">
        <v>528</v>
      </c>
      <c r="G106" s="137" t="s">
        <v>529</v>
      </c>
      <c r="H106" s="137" t="s">
        <v>530</v>
      </c>
      <c r="I106" s="137" t="s">
        <v>533</v>
      </c>
      <c r="J106" s="137" t="s">
        <v>534</v>
      </c>
      <c r="K106" s="137" t="s">
        <v>1224</v>
      </c>
      <c r="L106" s="137" t="s">
        <v>1275</v>
      </c>
      <c r="M106" s="137" t="s">
        <v>537</v>
      </c>
    </row>
    <row r="108" spans="1:13" x14ac:dyDescent="0.25">
      <c r="B108" t="s">
        <v>903</v>
      </c>
      <c r="C108" t="s">
        <v>906</v>
      </c>
      <c r="D108" t="s">
        <v>346</v>
      </c>
      <c r="E108" t="s">
        <v>1439</v>
      </c>
      <c r="F108" s="93" t="s">
        <v>2400</v>
      </c>
      <c r="G108" t="s">
        <v>1451</v>
      </c>
      <c r="H108" t="s">
        <v>1453</v>
      </c>
      <c r="I108" t="s">
        <v>1454</v>
      </c>
      <c r="J108" t="s">
        <v>1456</v>
      </c>
      <c r="L108" s="69" t="s">
        <v>2585</v>
      </c>
      <c r="M108" t="s">
        <v>1459</v>
      </c>
    </row>
    <row r="109" spans="1:13" x14ac:dyDescent="0.25">
      <c r="B109" t="s">
        <v>541</v>
      </c>
      <c r="C109" t="s">
        <v>106</v>
      </c>
      <c r="D109" t="s">
        <v>523</v>
      </c>
      <c r="E109" t="s">
        <v>910</v>
      </c>
      <c r="F109" t="s">
        <v>1440</v>
      </c>
      <c r="G109" t="s">
        <v>1452</v>
      </c>
      <c r="I109" t="s">
        <v>1455</v>
      </c>
      <c r="J109" t="s">
        <v>1457</v>
      </c>
      <c r="L109" s="93" t="s">
        <v>2077</v>
      </c>
      <c r="M109" t="s">
        <v>1460</v>
      </c>
    </row>
    <row r="110" spans="1:13" x14ac:dyDescent="0.25">
      <c r="B110" t="s">
        <v>904</v>
      </c>
      <c r="C110" t="s">
        <v>107</v>
      </c>
      <c r="D110" t="s">
        <v>524</v>
      </c>
      <c r="F110" t="s">
        <v>1441</v>
      </c>
      <c r="I110" t="s">
        <v>908</v>
      </c>
      <c r="J110" t="s">
        <v>1458</v>
      </c>
      <c r="L110" t="s">
        <v>2078</v>
      </c>
    </row>
    <row r="111" spans="1:13" x14ac:dyDescent="0.25">
      <c r="B111" t="s">
        <v>543</v>
      </c>
      <c r="C111" t="s">
        <v>104</v>
      </c>
      <c r="D111" t="s">
        <v>525</v>
      </c>
      <c r="F111" t="s">
        <v>1444</v>
      </c>
      <c r="I111" t="s">
        <v>909</v>
      </c>
      <c r="L111" t="s">
        <v>2079</v>
      </c>
    </row>
    <row r="112" spans="1:13" x14ac:dyDescent="0.25">
      <c r="B112" t="s">
        <v>544</v>
      </c>
      <c r="C112" t="s">
        <v>105</v>
      </c>
      <c r="F112" t="s">
        <v>1442</v>
      </c>
      <c r="I112" t="s">
        <v>396</v>
      </c>
      <c r="L112" t="s">
        <v>2080</v>
      </c>
    </row>
    <row r="113" spans="1:12" x14ac:dyDescent="0.25">
      <c r="B113" t="s">
        <v>905</v>
      </c>
      <c r="C113" t="s">
        <v>111</v>
      </c>
      <c r="F113" t="s">
        <v>1443</v>
      </c>
      <c r="I113" t="s">
        <v>1461</v>
      </c>
      <c r="L113" t="s">
        <v>2081</v>
      </c>
    </row>
    <row r="114" spans="1:12" x14ac:dyDescent="0.25">
      <c r="B114" t="s">
        <v>545</v>
      </c>
      <c r="C114" t="s">
        <v>108</v>
      </c>
      <c r="F114" s="93" t="s">
        <v>1962</v>
      </c>
      <c r="I114" t="s">
        <v>3040</v>
      </c>
      <c r="L114" s="69" t="s">
        <v>2048</v>
      </c>
    </row>
    <row r="115" spans="1:12" x14ac:dyDescent="0.25">
      <c r="C115" t="s">
        <v>110</v>
      </c>
      <c r="F115" t="s">
        <v>1446</v>
      </c>
      <c r="L115" t="s">
        <v>2082</v>
      </c>
    </row>
    <row r="116" spans="1:12" x14ac:dyDescent="0.25">
      <c r="C116" t="s">
        <v>109</v>
      </c>
      <c r="F116" t="s">
        <v>2909</v>
      </c>
      <c r="L116" t="s">
        <v>2083</v>
      </c>
    </row>
    <row r="117" spans="1:12" x14ac:dyDescent="0.25">
      <c r="C117" t="s">
        <v>907</v>
      </c>
      <c r="F117" t="s">
        <v>1445</v>
      </c>
      <c r="L117" t="s">
        <v>2084</v>
      </c>
    </row>
    <row r="118" spans="1:12" x14ac:dyDescent="0.25">
      <c r="C118" t="s">
        <v>100</v>
      </c>
      <c r="F118" t="s">
        <v>1960</v>
      </c>
      <c r="L118" t="s">
        <v>2085</v>
      </c>
    </row>
    <row r="119" spans="1:12" x14ac:dyDescent="0.25">
      <c r="F119" t="s">
        <v>1447</v>
      </c>
      <c r="L119" t="s">
        <v>2086</v>
      </c>
    </row>
    <row r="120" spans="1:12" x14ac:dyDescent="0.25">
      <c r="F120" t="s">
        <v>1448</v>
      </c>
      <c r="L120" t="s">
        <v>2087</v>
      </c>
    </row>
    <row r="121" spans="1:12" x14ac:dyDescent="0.25">
      <c r="F121" t="s">
        <v>1449</v>
      </c>
      <c r="L121" t="s">
        <v>2088</v>
      </c>
    </row>
    <row r="122" spans="1:12" x14ac:dyDescent="0.25">
      <c r="F122" s="93" t="s">
        <v>1961</v>
      </c>
      <c r="L122" t="s">
        <v>2089</v>
      </c>
    </row>
    <row r="123" spans="1:12" x14ac:dyDescent="0.25">
      <c r="F123" s="93" t="s">
        <v>1964</v>
      </c>
      <c r="L123" t="s">
        <v>2090</v>
      </c>
    </row>
    <row r="124" spans="1:12" x14ac:dyDescent="0.25">
      <c r="F124" t="s">
        <v>1450</v>
      </c>
      <c r="L124" t="s">
        <v>2091</v>
      </c>
    </row>
    <row r="125" spans="1:12" x14ac:dyDescent="0.25">
      <c r="L125" t="s">
        <v>911</v>
      </c>
    </row>
    <row r="126" spans="1:12" x14ac:dyDescent="0.25">
      <c r="A126" t="s">
        <v>1434</v>
      </c>
    </row>
    <row r="127" spans="1:12" x14ac:dyDescent="0.25">
      <c r="A127" t="s">
        <v>1435</v>
      </c>
      <c r="L127" t="s">
        <v>912</v>
      </c>
    </row>
    <row r="128" spans="1:12" x14ac:dyDescent="0.25">
      <c r="A128" t="s">
        <v>124</v>
      </c>
      <c r="D128" t="s">
        <v>348</v>
      </c>
      <c r="I128" t="s">
        <v>2267</v>
      </c>
      <c r="L128" t="s">
        <v>913</v>
      </c>
    </row>
    <row r="129" spans="1:13" x14ac:dyDescent="0.25">
      <c r="A129" t="s">
        <v>1436</v>
      </c>
      <c r="C129" t="s">
        <v>125</v>
      </c>
    </row>
    <row r="130" spans="1:13" x14ac:dyDescent="0.25">
      <c r="A130" t="s">
        <v>1437</v>
      </c>
      <c r="C130" t="s">
        <v>101</v>
      </c>
      <c r="D130" t="s">
        <v>1438</v>
      </c>
    </row>
    <row r="131" spans="1:13" x14ac:dyDescent="0.25">
      <c r="L131" s="69" t="s">
        <v>2586</v>
      </c>
    </row>
    <row r="132" spans="1:13" x14ac:dyDescent="0.25">
      <c r="L132" t="s">
        <v>2092</v>
      </c>
    </row>
    <row r="133" spans="1:13" x14ac:dyDescent="0.25">
      <c r="L133" t="s">
        <v>2093</v>
      </c>
    </row>
    <row r="134" spans="1:13" x14ac:dyDescent="0.25">
      <c r="L134" t="s">
        <v>2094</v>
      </c>
    </row>
    <row r="135" spans="1:13" x14ac:dyDescent="0.25">
      <c r="L135" t="s">
        <v>2095</v>
      </c>
    </row>
    <row r="136" spans="1:13" s="136" customFormat="1" ht="18.75" x14ac:dyDescent="0.3">
      <c r="A136" s="135" t="s">
        <v>1841</v>
      </c>
    </row>
    <row r="137" spans="1:13" s="136" customFormat="1" x14ac:dyDescent="0.25">
      <c r="A137" s="137" t="s">
        <v>516</v>
      </c>
      <c r="B137" s="137" t="s">
        <v>538</v>
      </c>
      <c r="C137" s="137" t="s">
        <v>899</v>
      </c>
      <c r="D137" s="137" t="s">
        <v>1223</v>
      </c>
      <c r="E137" s="137" t="s">
        <v>1222</v>
      </c>
      <c r="F137" s="137" t="s">
        <v>528</v>
      </c>
      <c r="G137" s="137" t="s">
        <v>529</v>
      </c>
      <c r="H137" s="137" t="s">
        <v>530</v>
      </c>
      <c r="I137" s="137" t="s">
        <v>533</v>
      </c>
      <c r="J137" s="137" t="s">
        <v>534</v>
      </c>
      <c r="K137" s="137" t="s">
        <v>1224</v>
      </c>
      <c r="L137" s="137" t="s">
        <v>1275</v>
      </c>
      <c r="M137" s="137" t="s">
        <v>537</v>
      </c>
    </row>
    <row r="139" spans="1:13" x14ac:dyDescent="0.25">
      <c r="B139" t="s">
        <v>546</v>
      </c>
      <c r="C139" t="s">
        <v>123</v>
      </c>
      <c r="D139" t="s">
        <v>527</v>
      </c>
      <c r="E139" t="s">
        <v>1462</v>
      </c>
      <c r="F139" t="s">
        <v>1463</v>
      </c>
      <c r="G139" t="s">
        <v>1468</v>
      </c>
      <c r="H139" t="s">
        <v>531</v>
      </c>
      <c r="I139" t="s">
        <v>396</v>
      </c>
      <c r="J139" t="s">
        <v>1472</v>
      </c>
      <c r="K139" t="s">
        <v>2634</v>
      </c>
      <c r="L139" t="s">
        <v>3041</v>
      </c>
    </row>
    <row r="140" spans="1:13" x14ac:dyDescent="0.25">
      <c r="B140" t="s">
        <v>2660</v>
      </c>
      <c r="C140" t="s">
        <v>113</v>
      </c>
      <c r="D140" t="s">
        <v>350</v>
      </c>
      <c r="E140" t="s">
        <v>916</v>
      </c>
      <c r="F140" t="s">
        <v>1464</v>
      </c>
      <c r="G140" t="s">
        <v>1469</v>
      </c>
      <c r="H140" t="s">
        <v>532</v>
      </c>
      <c r="I140" t="s">
        <v>1470</v>
      </c>
      <c r="J140" t="s">
        <v>1819</v>
      </c>
      <c r="K140" t="s">
        <v>918</v>
      </c>
      <c r="L140" t="s">
        <v>2867</v>
      </c>
    </row>
    <row r="141" spans="1:13" x14ac:dyDescent="0.25">
      <c r="B141" t="s">
        <v>914</v>
      </c>
      <c r="C141" t="s">
        <v>112</v>
      </c>
      <c r="D141" s="93" t="s">
        <v>526</v>
      </c>
      <c r="E141" t="s">
        <v>917</v>
      </c>
      <c r="F141" t="s">
        <v>1465</v>
      </c>
      <c r="G141" t="s">
        <v>2648</v>
      </c>
      <c r="I141" t="s">
        <v>1471</v>
      </c>
      <c r="J141" s="93" t="s">
        <v>1817</v>
      </c>
      <c r="K141" s="101" t="s">
        <v>2255</v>
      </c>
      <c r="L141" t="s">
        <v>2869</v>
      </c>
    </row>
    <row r="142" spans="1:13" x14ac:dyDescent="0.25">
      <c r="B142" t="s">
        <v>548</v>
      </c>
      <c r="C142" t="s">
        <v>119</v>
      </c>
      <c r="E142" t="s">
        <v>921</v>
      </c>
      <c r="F142" s="93" t="s">
        <v>2278</v>
      </c>
      <c r="I142" t="s">
        <v>536</v>
      </c>
      <c r="L142" t="s">
        <v>3043</v>
      </c>
    </row>
    <row r="143" spans="1:13" x14ac:dyDescent="0.25">
      <c r="B143" t="s">
        <v>919</v>
      </c>
      <c r="C143" t="s">
        <v>63</v>
      </c>
      <c r="F143" s="93" t="s">
        <v>2279</v>
      </c>
      <c r="I143" s="93" t="s">
        <v>1818</v>
      </c>
      <c r="L143" t="s">
        <v>2868</v>
      </c>
    </row>
    <row r="144" spans="1:13" x14ac:dyDescent="0.25">
      <c r="B144" t="s">
        <v>920</v>
      </c>
      <c r="C144" t="s">
        <v>115</v>
      </c>
      <c r="F144" t="s">
        <v>2871</v>
      </c>
      <c r="I144" s="93" t="s">
        <v>2633</v>
      </c>
      <c r="L144" t="s">
        <v>2870</v>
      </c>
    </row>
    <row r="145" spans="3:12" x14ac:dyDescent="0.25">
      <c r="C145" t="s">
        <v>118</v>
      </c>
      <c r="F145" t="s">
        <v>2280</v>
      </c>
      <c r="L145" t="s">
        <v>3042</v>
      </c>
    </row>
    <row r="146" spans="3:12" x14ac:dyDescent="0.25">
      <c r="C146" t="s">
        <v>117</v>
      </c>
      <c r="F146" t="s">
        <v>2281</v>
      </c>
    </row>
    <row r="147" spans="3:12" x14ac:dyDescent="0.25">
      <c r="C147" t="s">
        <v>915</v>
      </c>
      <c r="F147" t="s">
        <v>2282</v>
      </c>
      <c r="L147" s="69" t="s">
        <v>2826</v>
      </c>
    </row>
    <row r="148" spans="3:12" x14ac:dyDescent="0.25">
      <c r="C148" t="s">
        <v>114</v>
      </c>
      <c r="F148" t="s">
        <v>1466</v>
      </c>
      <c r="L148" t="s">
        <v>2827</v>
      </c>
    </row>
    <row r="149" spans="3:12" x14ac:dyDescent="0.25">
      <c r="C149" t="s">
        <v>116</v>
      </c>
      <c r="F149" t="s">
        <v>1467</v>
      </c>
      <c r="L149" t="s">
        <v>2828</v>
      </c>
    </row>
    <row r="150" spans="3:12" x14ac:dyDescent="0.25">
      <c r="L150" t="s">
        <v>2829</v>
      </c>
    </row>
    <row r="151" spans="3:12" x14ac:dyDescent="0.25">
      <c r="L151" t="s">
        <v>2830</v>
      </c>
    </row>
    <row r="152" spans="3:12" x14ac:dyDescent="0.25">
      <c r="L152" t="s">
        <v>2831</v>
      </c>
    </row>
    <row r="153" spans="3:12" x14ac:dyDescent="0.25">
      <c r="L153" t="s">
        <v>2832</v>
      </c>
    </row>
    <row r="154" spans="3:12" x14ac:dyDescent="0.25">
      <c r="L154" t="s">
        <v>2833</v>
      </c>
    </row>
    <row r="155" spans="3:12" x14ac:dyDescent="0.25">
      <c r="L155" t="s">
        <v>2834</v>
      </c>
    </row>
    <row r="156" spans="3:12" x14ac:dyDescent="0.25">
      <c r="L156" t="s">
        <v>2835</v>
      </c>
    </row>
    <row r="157" spans="3:12" x14ac:dyDescent="0.25">
      <c r="L157" t="s">
        <v>2836</v>
      </c>
    </row>
    <row r="158" spans="3:12" x14ac:dyDescent="0.25">
      <c r="L158" t="s">
        <v>2837</v>
      </c>
    </row>
    <row r="159" spans="3:12" x14ac:dyDescent="0.25">
      <c r="L159" s="69" t="s">
        <v>2587</v>
      </c>
    </row>
    <row r="160" spans="3:12" x14ac:dyDescent="0.25">
      <c r="L160" s="93" t="s">
        <v>2096</v>
      </c>
    </row>
    <row r="161" spans="1:13" x14ac:dyDescent="0.25">
      <c r="L161" t="s">
        <v>2097</v>
      </c>
    </row>
    <row r="162" spans="1:13" x14ac:dyDescent="0.25">
      <c r="L162" t="s">
        <v>2098</v>
      </c>
    </row>
    <row r="163" spans="1:13" x14ac:dyDescent="0.25">
      <c r="L163" t="s">
        <v>2099</v>
      </c>
    </row>
    <row r="164" spans="1:13" x14ac:dyDescent="0.25">
      <c r="L164" t="s">
        <v>2100</v>
      </c>
    </row>
    <row r="165" spans="1:13" x14ac:dyDescent="0.25">
      <c r="L165" t="s">
        <v>2101</v>
      </c>
    </row>
    <row r="171" spans="1:13" s="136" customFormat="1" ht="18.75" x14ac:dyDescent="0.3">
      <c r="A171" s="135" t="s">
        <v>1842</v>
      </c>
    </row>
    <row r="172" spans="1:13" s="136" customFormat="1" x14ac:dyDescent="0.25">
      <c r="A172" s="137" t="s">
        <v>516</v>
      </c>
      <c r="B172" s="137" t="s">
        <v>538</v>
      </c>
      <c r="C172" s="137" t="s">
        <v>899</v>
      </c>
      <c r="D172" s="137" t="s">
        <v>1223</v>
      </c>
      <c r="E172" s="137" t="s">
        <v>1222</v>
      </c>
      <c r="F172" s="137" t="s">
        <v>528</v>
      </c>
      <c r="G172" s="137" t="s">
        <v>529</v>
      </c>
      <c r="H172" s="137" t="s">
        <v>530</v>
      </c>
      <c r="I172" s="137" t="s">
        <v>533</v>
      </c>
      <c r="J172" s="137" t="s">
        <v>534</v>
      </c>
      <c r="K172" s="137" t="s">
        <v>1224</v>
      </c>
      <c r="L172" s="137" t="s">
        <v>1275</v>
      </c>
      <c r="M172" s="137" t="s">
        <v>537</v>
      </c>
    </row>
    <row r="173" spans="1:13" x14ac:dyDescent="0.25">
      <c r="A173" t="s">
        <v>1483</v>
      </c>
    </row>
    <row r="174" spans="1:13" x14ac:dyDescent="0.25">
      <c r="B174" t="s">
        <v>551</v>
      </c>
      <c r="C174" t="s">
        <v>42</v>
      </c>
      <c r="D174" t="s">
        <v>352</v>
      </c>
      <c r="E174" t="s">
        <v>2198</v>
      </c>
      <c r="F174" t="s">
        <v>1566</v>
      </c>
      <c r="G174" t="s">
        <v>1478</v>
      </c>
      <c r="H174" t="s">
        <v>1479</v>
      </c>
      <c r="I174" t="s">
        <v>396</v>
      </c>
      <c r="J174" t="s">
        <v>1100</v>
      </c>
      <c r="K174" t="s">
        <v>2886</v>
      </c>
      <c r="L174" s="69" t="s">
        <v>2588</v>
      </c>
      <c r="M174" t="s">
        <v>2199</v>
      </c>
    </row>
    <row r="175" spans="1:13" x14ac:dyDescent="0.25">
      <c r="B175" t="s">
        <v>922</v>
      </c>
      <c r="C175" t="s">
        <v>43</v>
      </c>
      <c r="D175" t="s">
        <v>332</v>
      </c>
      <c r="E175" t="s">
        <v>924</v>
      </c>
      <c r="F175" t="s">
        <v>1473</v>
      </c>
      <c r="G175" s="93" t="s">
        <v>1958</v>
      </c>
      <c r="I175" t="s">
        <v>1481</v>
      </c>
      <c r="L175" s="93" t="s">
        <v>2102</v>
      </c>
    </row>
    <row r="176" spans="1:13" x14ac:dyDescent="0.25">
      <c r="B176" t="s">
        <v>552</v>
      </c>
      <c r="C176" t="s">
        <v>46</v>
      </c>
      <c r="D176" s="93" t="s">
        <v>2011</v>
      </c>
      <c r="E176" t="s">
        <v>925</v>
      </c>
      <c r="F176" t="s">
        <v>2914</v>
      </c>
      <c r="G176" s="93" t="s">
        <v>1959</v>
      </c>
      <c r="I176" t="s">
        <v>1482</v>
      </c>
      <c r="L176" t="s">
        <v>2103</v>
      </c>
    </row>
    <row r="177" spans="2:12" x14ac:dyDescent="0.25">
      <c r="B177" t="s">
        <v>2911</v>
      </c>
      <c r="C177" t="s">
        <v>45</v>
      </c>
      <c r="D177" t="s">
        <v>567</v>
      </c>
      <c r="E177" t="s">
        <v>926</v>
      </c>
      <c r="F177" t="s">
        <v>1475</v>
      </c>
      <c r="G177" s="101"/>
      <c r="I177" s="93" t="s">
        <v>1957</v>
      </c>
      <c r="L177" t="s">
        <v>2104</v>
      </c>
    </row>
    <row r="178" spans="2:12" x14ac:dyDescent="0.25">
      <c r="B178" t="s">
        <v>558</v>
      </c>
      <c r="C178" t="s">
        <v>44</v>
      </c>
      <c r="D178" t="s">
        <v>560</v>
      </c>
      <c r="F178" s="93" t="s">
        <v>1955</v>
      </c>
      <c r="L178" t="s">
        <v>2105</v>
      </c>
    </row>
    <row r="179" spans="2:12" x14ac:dyDescent="0.25">
      <c r="B179" t="s">
        <v>923</v>
      </c>
      <c r="F179" t="s">
        <v>1480</v>
      </c>
      <c r="L179" t="s">
        <v>2106</v>
      </c>
    </row>
    <row r="180" spans="2:12" x14ac:dyDescent="0.25">
      <c r="B180" t="s">
        <v>2203</v>
      </c>
      <c r="F180" t="s">
        <v>1474</v>
      </c>
      <c r="L180" s="69" t="s">
        <v>2589</v>
      </c>
    </row>
    <row r="181" spans="2:12" x14ac:dyDescent="0.25">
      <c r="B181" t="s">
        <v>2912</v>
      </c>
      <c r="F181" t="s">
        <v>2915</v>
      </c>
      <c r="L181" t="s">
        <v>2192</v>
      </c>
    </row>
    <row r="182" spans="2:12" x14ac:dyDescent="0.25">
      <c r="D182" t="s">
        <v>2910</v>
      </c>
      <c r="F182" t="s">
        <v>2913</v>
      </c>
      <c r="L182" t="s">
        <v>2193</v>
      </c>
    </row>
    <row r="183" spans="2:12" x14ac:dyDescent="0.25">
      <c r="F183" t="s">
        <v>2916</v>
      </c>
      <c r="L183" t="s">
        <v>2194</v>
      </c>
    </row>
    <row r="184" spans="2:12" x14ac:dyDescent="0.25">
      <c r="F184" t="s">
        <v>1477</v>
      </c>
      <c r="L184" t="s">
        <v>2195</v>
      </c>
    </row>
    <row r="185" spans="2:12" x14ac:dyDescent="0.25">
      <c r="F185" t="s">
        <v>1476</v>
      </c>
      <c r="L185" t="s">
        <v>927</v>
      </c>
    </row>
    <row r="186" spans="2:12" x14ac:dyDescent="0.25">
      <c r="L186" t="s">
        <v>928</v>
      </c>
    </row>
    <row r="187" spans="2:12" x14ac:dyDescent="0.25">
      <c r="L187" s="69" t="s">
        <v>2839</v>
      </c>
    </row>
    <row r="188" spans="2:12" x14ac:dyDescent="0.25">
      <c r="L188" t="s">
        <v>2840</v>
      </c>
    </row>
    <row r="189" spans="2:12" x14ac:dyDescent="0.25">
      <c r="L189" t="s">
        <v>2841</v>
      </c>
    </row>
    <row r="190" spans="2:12" x14ac:dyDescent="0.25">
      <c r="L190" t="s">
        <v>2842</v>
      </c>
    </row>
    <row r="191" spans="2:12" x14ac:dyDescent="0.25">
      <c r="L191" t="s">
        <v>2843</v>
      </c>
    </row>
    <row r="192" spans="2:12" x14ac:dyDescent="0.25">
      <c r="L192" t="s">
        <v>2844</v>
      </c>
    </row>
    <row r="193" spans="1:13" x14ac:dyDescent="0.25">
      <c r="L193" t="s">
        <v>2845</v>
      </c>
    </row>
    <row r="194" spans="1:13" x14ac:dyDescent="0.25">
      <c r="L194" t="s">
        <v>2846</v>
      </c>
    </row>
    <row r="195" spans="1:13" x14ac:dyDescent="0.25">
      <c r="L195" t="s">
        <v>2847</v>
      </c>
    </row>
    <row r="196" spans="1:13" x14ac:dyDescent="0.25">
      <c r="L196" t="s">
        <v>2848</v>
      </c>
    </row>
    <row r="204" spans="1:13" s="136" customFormat="1" ht="18.75" x14ac:dyDescent="0.3">
      <c r="A204" s="135" t="s">
        <v>1843</v>
      </c>
    </row>
    <row r="205" spans="1:13" s="136" customFormat="1" x14ac:dyDescent="0.25">
      <c r="A205" s="137" t="s">
        <v>516</v>
      </c>
      <c r="B205" s="137" t="s">
        <v>538</v>
      </c>
      <c r="C205" s="137" t="s">
        <v>899</v>
      </c>
      <c r="D205" s="137" t="s">
        <v>1223</v>
      </c>
      <c r="E205" s="137" t="s">
        <v>1222</v>
      </c>
      <c r="F205" s="137" t="s">
        <v>528</v>
      </c>
      <c r="G205" s="137" t="s">
        <v>529</v>
      </c>
      <c r="H205" s="137" t="s">
        <v>530</v>
      </c>
      <c r="I205" s="137" t="s">
        <v>533</v>
      </c>
      <c r="J205" s="137" t="s">
        <v>534</v>
      </c>
      <c r="K205" s="137" t="s">
        <v>1224</v>
      </c>
      <c r="L205" s="137" t="s">
        <v>1275</v>
      </c>
      <c r="M205" s="137" t="s">
        <v>537</v>
      </c>
    </row>
    <row r="206" spans="1:13" x14ac:dyDescent="0.25">
      <c r="A206" t="s">
        <v>1484</v>
      </c>
      <c r="B206" s="93" t="s">
        <v>2318</v>
      </c>
      <c r="C206" t="s">
        <v>324</v>
      </c>
    </row>
    <row r="207" spans="1:13" x14ac:dyDescent="0.25">
      <c r="A207" t="s">
        <v>1485</v>
      </c>
      <c r="B207" s="93" t="s">
        <v>2319</v>
      </c>
    </row>
    <row r="208" spans="1:13" x14ac:dyDescent="0.25">
      <c r="A208" t="s">
        <v>1486</v>
      </c>
      <c r="B208" s="93"/>
    </row>
    <row r="209" spans="1:13" x14ac:dyDescent="0.25">
      <c r="A209" t="s">
        <v>1487</v>
      </c>
      <c r="B209" s="93" t="s">
        <v>2320</v>
      </c>
    </row>
    <row r="211" spans="1:13" x14ac:dyDescent="0.25">
      <c r="B211" t="s">
        <v>547</v>
      </c>
      <c r="C211" t="s">
        <v>99</v>
      </c>
      <c r="D211" s="93" t="s">
        <v>2901</v>
      </c>
      <c r="E211" t="s">
        <v>934</v>
      </c>
      <c r="F211" t="s">
        <v>1933</v>
      </c>
      <c r="G211" t="s">
        <v>1489</v>
      </c>
      <c r="H211" t="s">
        <v>1490</v>
      </c>
      <c r="I211" t="s">
        <v>1491</v>
      </c>
      <c r="J211" t="s">
        <v>2327</v>
      </c>
      <c r="K211" t="s">
        <v>937</v>
      </c>
      <c r="L211" s="93" t="s">
        <v>2891</v>
      </c>
      <c r="M211" t="s">
        <v>1494</v>
      </c>
    </row>
    <row r="212" spans="1:13" x14ac:dyDescent="0.25">
      <c r="B212" s="93" t="s">
        <v>3050</v>
      </c>
      <c r="C212" t="s">
        <v>2889</v>
      </c>
      <c r="D212" t="s">
        <v>2919</v>
      </c>
      <c r="E212" t="s">
        <v>3045</v>
      </c>
      <c r="F212" t="s">
        <v>1932</v>
      </c>
      <c r="G212" t="s">
        <v>2917</v>
      </c>
      <c r="H212" t="s">
        <v>1930</v>
      </c>
      <c r="I212" t="s">
        <v>936</v>
      </c>
      <c r="J212" t="s">
        <v>1492</v>
      </c>
      <c r="K212" s="164" t="s">
        <v>940</v>
      </c>
      <c r="L212" t="s">
        <v>938</v>
      </c>
    </row>
    <row r="213" spans="1:13" x14ac:dyDescent="0.25">
      <c r="B213" s="93" t="s">
        <v>2918</v>
      </c>
      <c r="C213" t="s">
        <v>98</v>
      </c>
      <c r="D213" t="s">
        <v>561</v>
      </c>
      <c r="E213" s="163"/>
      <c r="F213" t="s">
        <v>2921</v>
      </c>
      <c r="H213" s="93" t="s">
        <v>1935</v>
      </c>
      <c r="I213" t="s">
        <v>566</v>
      </c>
      <c r="J213" t="s">
        <v>1493</v>
      </c>
      <c r="K213" s="93" t="s">
        <v>2321</v>
      </c>
      <c r="L213" s="93" t="s">
        <v>2920</v>
      </c>
    </row>
    <row r="214" spans="1:13" x14ac:dyDescent="0.25">
      <c r="B214" t="s">
        <v>929</v>
      </c>
      <c r="C214" t="s">
        <v>97</v>
      </c>
      <c r="F214" s="93" t="s">
        <v>2925</v>
      </c>
      <c r="H214" s="93" t="s">
        <v>2322</v>
      </c>
      <c r="I214" t="s">
        <v>1934</v>
      </c>
      <c r="K214" s="93" t="s">
        <v>2323</v>
      </c>
      <c r="L214" t="s">
        <v>1495</v>
      </c>
    </row>
    <row r="215" spans="1:13" x14ac:dyDescent="0.25">
      <c r="B215" t="s">
        <v>930</v>
      </c>
      <c r="C215" t="s">
        <v>96</v>
      </c>
      <c r="F215" s="93" t="s">
        <v>2326</v>
      </c>
      <c r="I215" t="s">
        <v>1937</v>
      </c>
      <c r="K215" s="230" t="s">
        <v>2888</v>
      </c>
      <c r="L215" t="s">
        <v>935</v>
      </c>
    </row>
    <row r="216" spans="1:13" x14ac:dyDescent="0.25">
      <c r="B216" t="s">
        <v>557</v>
      </c>
      <c r="C216" t="s">
        <v>95</v>
      </c>
      <c r="F216" t="s">
        <v>1931</v>
      </c>
      <c r="I216" s="93" t="s">
        <v>2324</v>
      </c>
      <c r="L216" s="164" t="s">
        <v>932</v>
      </c>
    </row>
    <row r="217" spans="1:13" x14ac:dyDescent="0.25">
      <c r="B217" t="s">
        <v>931</v>
      </c>
      <c r="C217" t="s">
        <v>2890</v>
      </c>
      <c r="F217" s="93" t="s">
        <v>1928</v>
      </c>
      <c r="L217" s="164" t="s">
        <v>933</v>
      </c>
    </row>
    <row r="218" spans="1:13" x14ac:dyDescent="0.25">
      <c r="C218" t="s">
        <v>94</v>
      </c>
      <c r="F218" t="s">
        <v>1929</v>
      </c>
      <c r="L218" s="164" t="s">
        <v>939</v>
      </c>
    </row>
    <row r="219" spans="1:13" x14ac:dyDescent="0.25">
      <c r="F219" s="93" t="s">
        <v>2922</v>
      </c>
      <c r="L219" s="93" t="s">
        <v>2887</v>
      </c>
    </row>
    <row r="220" spans="1:13" x14ac:dyDescent="0.25">
      <c r="F220" t="s">
        <v>2924</v>
      </c>
      <c r="L220" s="164" t="s">
        <v>2325</v>
      </c>
    </row>
    <row r="221" spans="1:13" x14ac:dyDescent="0.25">
      <c r="F221" t="s">
        <v>2923</v>
      </c>
      <c r="L221" s="93" t="s">
        <v>2632</v>
      </c>
    </row>
    <row r="222" spans="1:13" x14ac:dyDescent="0.25">
      <c r="F222" s="164" t="s">
        <v>3044</v>
      </c>
    </row>
    <row r="224" spans="1:13" s="136" customFormat="1" ht="18.75" x14ac:dyDescent="0.3">
      <c r="A224" s="135" t="s">
        <v>1844</v>
      </c>
    </row>
    <row r="225" spans="1:13" s="136" customFormat="1" x14ac:dyDescent="0.25">
      <c r="A225" s="137" t="s">
        <v>516</v>
      </c>
      <c r="B225" s="137" t="s">
        <v>538</v>
      </c>
      <c r="C225" s="137" t="s">
        <v>899</v>
      </c>
      <c r="D225" s="137" t="s">
        <v>1223</v>
      </c>
      <c r="E225" s="137" t="s">
        <v>1222</v>
      </c>
      <c r="F225" s="137" t="s">
        <v>528</v>
      </c>
      <c r="G225" s="137" t="s">
        <v>529</v>
      </c>
      <c r="H225" s="137" t="s">
        <v>530</v>
      </c>
      <c r="I225" s="137" t="s">
        <v>533</v>
      </c>
      <c r="J225" s="137" t="s">
        <v>534</v>
      </c>
      <c r="K225" s="137" t="s">
        <v>1224</v>
      </c>
      <c r="L225" s="137" t="s">
        <v>1275</v>
      </c>
      <c r="M225" s="137" t="s">
        <v>537</v>
      </c>
    </row>
    <row r="226" spans="1:13" x14ac:dyDescent="0.25">
      <c r="B226" t="s">
        <v>1954</v>
      </c>
      <c r="C226" t="s">
        <v>92</v>
      </c>
      <c r="D226" t="s">
        <v>563</v>
      </c>
      <c r="F226" t="s">
        <v>1943</v>
      </c>
      <c r="G226" s="93" t="s">
        <v>1941</v>
      </c>
      <c r="H226" s="93"/>
      <c r="I226" t="s">
        <v>515</v>
      </c>
      <c r="J226" t="s">
        <v>1942</v>
      </c>
      <c r="K226" t="s">
        <v>1953</v>
      </c>
      <c r="L226" t="s">
        <v>946</v>
      </c>
    </row>
    <row r="227" spans="1:13" x14ac:dyDescent="0.25">
      <c r="B227" t="s">
        <v>2651</v>
      </c>
      <c r="C227" t="s">
        <v>328</v>
      </c>
      <c r="D227" t="s">
        <v>564</v>
      </c>
      <c r="F227" t="s">
        <v>1949</v>
      </c>
      <c r="G227" s="93" t="s">
        <v>1951</v>
      </c>
      <c r="L227" t="s">
        <v>2872</v>
      </c>
    </row>
    <row r="228" spans="1:13" x14ac:dyDescent="0.25">
      <c r="C228" t="s">
        <v>91</v>
      </c>
      <c r="F228" t="s">
        <v>1944</v>
      </c>
      <c r="G228" s="93" t="s">
        <v>1952</v>
      </c>
    </row>
    <row r="229" spans="1:13" x14ac:dyDescent="0.25">
      <c r="F229" t="s">
        <v>1945</v>
      </c>
    </row>
    <row r="230" spans="1:13" x14ac:dyDescent="0.25">
      <c r="F230" t="s">
        <v>1950</v>
      </c>
    </row>
    <row r="231" spans="1:13" x14ac:dyDescent="0.25">
      <c r="F231" t="s">
        <v>1946</v>
      </c>
    </row>
    <row r="232" spans="1:13" x14ac:dyDescent="0.25">
      <c r="F232" t="s">
        <v>2926</v>
      </c>
    </row>
    <row r="233" spans="1:13" x14ac:dyDescent="0.25">
      <c r="F233" t="s">
        <v>1947</v>
      </c>
    </row>
    <row r="234" spans="1:13" x14ac:dyDescent="0.25">
      <c r="F234" t="s">
        <v>1948</v>
      </c>
    </row>
    <row r="236" spans="1:13" s="136" customFormat="1" ht="18.75" x14ac:dyDescent="0.3">
      <c r="A236" s="135" t="s">
        <v>1845</v>
      </c>
    </row>
    <row r="237" spans="1:13" s="136" customFormat="1" x14ac:dyDescent="0.25">
      <c r="A237" s="137" t="s">
        <v>516</v>
      </c>
      <c r="B237" s="137" t="s">
        <v>538</v>
      </c>
      <c r="C237" s="137" t="s">
        <v>899</v>
      </c>
      <c r="D237" s="137" t="s">
        <v>1223</v>
      </c>
      <c r="E237" s="137" t="s">
        <v>1222</v>
      </c>
      <c r="F237" s="137" t="s">
        <v>528</v>
      </c>
      <c r="G237" s="137" t="s">
        <v>529</v>
      </c>
      <c r="H237" s="137" t="s">
        <v>530</v>
      </c>
      <c r="I237" s="137" t="s">
        <v>533</v>
      </c>
      <c r="J237" s="137" t="s">
        <v>534</v>
      </c>
      <c r="K237" s="137" t="s">
        <v>1224</v>
      </c>
      <c r="L237" s="137" t="s">
        <v>1275</v>
      </c>
      <c r="M237" s="137" t="s">
        <v>537</v>
      </c>
    </row>
    <row r="238" spans="1:13" x14ac:dyDescent="0.25">
      <c r="A238" t="s">
        <v>1496</v>
      </c>
      <c r="M238" t="s">
        <v>2649</v>
      </c>
    </row>
    <row r="239" spans="1:13" x14ac:dyDescent="0.25">
      <c r="A239" t="s">
        <v>1488</v>
      </c>
      <c r="C239" t="s">
        <v>321</v>
      </c>
    </row>
    <row r="240" spans="1:13" x14ac:dyDescent="0.25">
      <c r="A240" t="s">
        <v>1497</v>
      </c>
      <c r="L240" s="69" t="s">
        <v>2610</v>
      </c>
    </row>
    <row r="241" spans="1:13" x14ac:dyDescent="0.25">
      <c r="A241" t="s">
        <v>1498</v>
      </c>
      <c r="M241" t="s">
        <v>1938</v>
      </c>
    </row>
    <row r="242" spans="1:13" x14ac:dyDescent="0.25">
      <c r="B242" t="s">
        <v>553</v>
      </c>
      <c r="D242" t="s">
        <v>1499</v>
      </c>
      <c r="E242" t="s">
        <v>941</v>
      </c>
      <c r="F242" t="s">
        <v>1503</v>
      </c>
      <c r="G242" t="s">
        <v>1956</v>
      </c>
      <c r="H242" s="93" t="s">
        <v>1940</v>
      </c>
      <c r="I242" t="s">
        <v>334</v>
      </c>
      <c r="J242" t="s">
        <v>1515</v>
      </c>
      <c r="K242" t="s">
        <v>949</v>
      </c>
      <c r="L242" t="s">
        <v>952</v>
      </c>
      <c r="M242" t="s">
        <v>1516</v>
      </c>
    </row>
    <row r="243" spans="1:13" x14ac:dyDescent="0.25">
      <c r="B243" t="s">
        <v>559</v>
      </c>
      <c r="D243" t="s">
        <v>1500</v>
      </c>
      <c r="E243" t="s">
        <v>943</v>
      </c>
      <c r="F243" t="s">
        <v>1502</v>
      </c>
      <c r="G243" t="s">
        <v>1513</v>
      </c>
      <c r="H243" t="s">
        <v>942</v>
      </c>
      <c r="I243" t="s">
        <v>1514</v>
      </c>
      <c r="K243" t="s">
        <v>954</v>
      </c>
      <c r="L243" t="s">
        <v>944</v>
      </c>
      <c r="M243" t="s">
        <v>1517</v>
      </c>
    </row>
    <row r="244" spans="1:13" x14ac:dyDescent="0.25">
      <c r="B244" t="s">
        <v>947</v>
      </c>
      <c r="D244" t="s">
        <v>337</v>
      </c>
      <c r="E244" t="s">
        <v>1501</v>
      </c>
      <c r="F244" t="s">
        <v>1504</v>
      </c>
      <c r="L244" t="s">
        <v>945</v>
      </c>
      <c r="M244" t="s">
        <v>1518</v>
      </c>
    </row>
    <row r="245" spans="1:13" x14ac:dyDescent="0.25">
      <c r="B245" t="s">
        <v>556</v>
      </c>
      <c r="D245" t="s">
        <v>562</v>
      </c>
      <c r="F245" t="s">
        <v>1507</v>
      </c>
      <c r="L245" t="s">
        <v>946</v>
      </c>
      <c r="M245" t="s">
        <v>1519</v>
      </c>
    </row>
    <row r="246" spans="1:13" x14ac:dyDescent="0.25">
      <c r="B246" t="s">
        <v>948</v>
      </c>
      <c r="D246" t="s">
        <v>565</v>
      </c>
      <c r="F246" t="s">
        <v>1508</v>
      </c>
      <c r="L246" s="69" t="s">
        <v>2590</v>
      </c>
      <c r="M246" t="s">
        <v>1520</v>
      </c>
    </row>
    <row r="247" spans="1:13" x14ac:dyDescent="0.25">
      <c r="B247" t="s">
        <v>2647</v>
      </c>
      <c r="F247" t="s">
        <v>1509</v>
      </c>
      <c r="L247" s="93" t="s">
        <v>2107</v>
      </c>
      <c r="M247" t="s">
        <v>1521</v>
      </c>
    </row>
    <row r="248" spans="1:13" x14ac:dyDescent="0.25">
      <c r="F248" t="s">
        <v>1510</v>
      </c>
      <c r="L248" t="s">
        <v>2108</v>
      </c>
      <c r="M248" t="s">
        <v>1522</v>
      </c>
    </row>
    <row r="249" spans="1:13" x14ac:dyDescent="0.25">
      <c r="F249" t="s">
        <v>1511</v>
      </c>
      <c r="L249" t="s">
        <v>2109</v>
      </c>
      <c r="M249" t="s">
        <v>1523</v>
      </c>
    </row>
    <row r="250" spans="1:13" x14ac:dyDescent="0.25">
      <c r="F250" t="s">
        <v>1512</v>
      </c>
      <c r="L250" t="s">
        <v>2110</v>
      </c>
    </row>
    <row r="251" spans="1:13" x14ac:dyDescent="0.25">
      <c r="F251" s="93" t="s">
        <v>2645</v>
      </c>
      <c r="L251" t="s">
        <v>2111</v>
      </c>
    </row>
    <row r="252" spans="1:13" x14ac:dyDescent="0.25">
      <c r="F252" s="231" t="s">
        <v>2927</v>
      </c>
      <c r="L252" t="s">
        <v>2112</v>
      </c>
    </row>
    <row r="253" spans="1:13" x14ac:dyDescent="0.25">
      <c r="F253" s="231" t="s">
        <v>1505</v>
      </c>
      <c r="L253" t="s">
        <v>1524</v>
      </c>
    </row>
    <row r="254" spans="1:13" x14ac:dyDescent="0.25">
      <c r="F254" s="231" t="s">
        <v>1506</v>
      </c>
      <c r="L254" t="s">
        <v>1525</v>
      </c>
    </row>
    <row r="255" spans="1:13" x14ac:dyDescent="0.25">
      <c r="F255" s="164" t="s">
        <v>2646</v>
      </c>
      <c r="L255" t="s">
        <v>1526</v>
      </c>
    </row>
    <row r="256" spans="1:13" x14ac:dyDescent="0.25">
      <c r="L256" t="s">
        <v>950</v>
      </c>
    </row>
    <row r="257" spans="1:13" x14ac:dyDescent="0.25">
      <c r="L257" t="s">
        <v>951</v>
      </c>
    </row>
    <row r="258" spans="1:13" x14ac:dyDescent="0.25">
      <c r="L258" s="69" t="s">
        <v>2600</v>
      </c>
    </row>
    <row r="259" spans="1:13" x14ac:dyDescent="0.25">
      <c r="L259" t="s">
        <v>2627</v>
      </c>
    </row>
    <row r="261" spans="1:13" s="136" customFormat="1" ht="18.75" x14ac:dyDescent="0.3">
      <c r="A261" s="135" t="s">
        <v>1846</v>
      </c>
    </row>
    <row r="262" spans="1:13" s="136" customFormat="1" x14ac:dyDescent="0.25">
      <c r="A262" s="137" t="s">
        <v>516</v>
      </c>
      <c r="B262" s="137" t="s">
        <v>538</v>
      </c>
      <c r="C262" s="137" t="s">
        <v>899</v>
      </c>
      <c r="D262" s="137" t="s">
        <v>1223</v>
      </c>
      <c r="E262" s="137" t="s">
        <v>1222</v>
      </c>
      <c r="F262" s="137" t="s">
        <v>528</v>
      </c>
      <c r="G262" s="137" t="s">
        <v>529</v>
      </c>
      <c r="H262" s="137" t="s">
        <v>530</v>
      </c>
      <c r="I262" s="137" t="s">
        <v>533</v>
      </c>
      <c r="J262" s="137" t="s">
        <v>534</v>
      </c>
      <c r="K262" s="137" t="s">
        <v>1224</v>
      </c>
      <c r="L262" s="137" t="s">
        <v>1275</v>
      </c>
      <c r="M262" s="137" t="s">
        <v>537</v>
      </c>
    </row>
    <row r="263" spans="1:13" x14ac:dyDescent="0.25">
      <c r="A263" t="s">
        <v>1527</v>
      </c>
      <c r="B263" t="s">
        <v>955</v>
      </c>
      <c r="C263" t="s">
        <v>2620</v>
      </c>
      <c r="H263" s="93" t="s">
        <v>2622</v>
      </c>
      <c r="L263" t="s">
        <v>956</v>
      </c>
      <c r="M263" t="s">
        <v>1936</v>
      </c>
    </row>
    <row r="264" spans="1:13" x14ac:dyDescent="0.25">
      <c r="B264" t="s">
        <v>2650</v>
      </c>
      <c r="H264" s="93"/>
      <c r="L264" s="69" t="s">
        <v>2611</v>
      </c>
    </row>
    <row r="265" spans="1:13" x14ac:dyDescent="0.25">
      <c r="B265" t="s">
        <v>2630</v>
      </c>
      <c r="H265" s="93"/>
      <c r="L265" s="69"/>
    </row>
    <row r="266" spans="1:13" x14ac:dyDescent="0.25">
      <c r="H266" s="93"/>
      <c r="L266" s="69"/>
    </row>
    <row r="268" spans="1:13" x14ac:dyDescent="0.25">
      <c r="B268" t="s">
        <v>555</v>
      </c>
      <c r="C268" t="s">
        <v>89</v>
      </c>
      <c r="E268" t="s">
        <v>959</v>
      </c>
      <c r="F268" s="231" t="s">
        <v>1528</v>
      </c>
      <c r="H268" s="93" t="s">
        <v>1939</v>
      </c>
      <c r="I268" t="s">
        <v>958</v>
      </c>
      <c r="K268" t="s">
        <v>953</v>
      </c>
      <c r="L268" t="s">
        <v>959</v>
      </c>
      <c r="M268" t="s">
        <v>2623</v>
      </c>
    </row>
    <row r="269" spans="1:13" x14ac:dyDescent="0.25">
      <c r="B269" t="s">
        <v>554</v>
      </c>
      <c r="C269" t="s">
        <v>957</v>
      </c>
      <c r="F269" s="231" t="s">
        <v>1529</v>
      </c>
      <c r="I269" t="s">
        <v>2903</v>
      </c>
      <c r="L269" s="69" t="s">
        <v>2051</v>
      </c>
      <c r="M269" t="s">
        <v>2629</v>
      </c>
    </row>
    <row r="270" spans="1:13" x14ac:dyDescent="0.25">
      <c r="B270" t="s">
        <v>2628</v>
      </c>
      <c r="C270" t="s">
        <v>87</v>
      </c>
      <c r="F270" t="s">
        <v>2928</v>
      </c>
      <c r="L270" s="93" t="s">
        <v>2113</v>
      </c>
    </row>
    <row r="271" spans="1:13" x14ac:dyDescent="0.25">
      <c r="F271" t="s">
        <v>2929</v>
      </c>
      <c r="L271" s="93" t="s">
        <v>2114</v>
      </c>
    </row>
    <row r="272" spans="1:13" x14ac:dyDescent="0.25">
      <c r="L272" s="93" t="s">
        <v>2115</v>
      </c>
    </row>
    <row r="273" spans="1:13" x14ac:dyDescent="0.25">
      <c r="L273" s="93" t="s">
        <v>2116</v>
      </c>
    </row>
    <row r="274" spans="1:13" x14ac:dyDescent="0.25">
      <c r="G274" t="s">
        <v>399</v>
      </c>
      <c r="L274" s="93" t="s">
        <v>2117</v>
      </c>
    </row>
    <row r="275" spans="1:13" x14ac:dyDescent="0.25">
      <c r="L275" s="93" t="s">
        <v>2118</v>
      </c>
    </row>
    <row r="276" spans="1:13" x14ac:dyDescent="0.25">
      <c r="L276" s="93" t="s">
        <v>2119</v>
      </c>
    </row>
    <row r="277" spans="1:13" x14ac:dyDescent="0.25">
      <c r="L277" s="93" t="s">
        <v>2120</v>
      </c>
    </row>
    <row r="279" spans="1:13" s="136" customFormat="1" ht="18.75" x14ac:dyDescent="0.3">
      <c r="A279" s="135" t="s">
        <v>1847</v>
      </c>
    </row>
    <row r="280" spans="1:13" s="136" customFormat="1" x14ac:dyDescent="0.25">
      <c r="A280" s="137" t="s">
        <v>516</v>
      </c>
      <c r="B280" s="137" t="s">
        <v>538</v>
      </c>
      <c r="C280" s="137" t="s">
        <v>899</v>
      </c>
      <c r="D280" s="137" t="s">
        <v>1223</v>
      </c>
      <c r="E280" s="137" t="s">
        <v>1222</v>
      </c>
      <c r="F280" s="137" t="s">
        <v>528</v>
      </c>
      <c r="G280" s="137" t="s">
        <v>529</v>
      </c>
      <c r="H280" s="137" t="s">
        <v>530</v>
      </c>
      <c r="I280" s="137" t="s">
        <v>533</v>
      </c>
      <c r="J280" s="137" t="s">
        <v>534</v>
      </c>
      <c r="K280" s="137" t="s">
        <v>1224</v>
      </c>
      <c r="L280" s="137" t="s">
        <v>1275</v>
      </c>
      <c r="M280" s="137" t="s">
        <v>537</v>
      </c>
    </row>
    <row r="281" spans="1:13" x14ac:dyDescent="0.25">
      <c r="A281" t="s">
        <v>2934</v>
      </c>
    </row>
    <row r="282" spans="1:13" x14ac:dyDescent="0.25">
      <c r="A282" t="s">
        <v>2954</v>
      </c>
    </row>
    <row r="283" spans="1:13" x14ac:dyDescent="0.25">
      <c r="B283" t="s">
        <v>965</v>
      </c>
      <c r="C283" t="s">
        <v>142</v>
      </c>
      <c r="D283" t="s">
        <v>973</v>
      </c>
      <c r="E283" t="s">
        <v>2951</v>
      </c>
      <c r="F283" s="93" t="s">
        <v>2930</v>
      </c>
      <c r="G283" t="s">
        <v>1987</v>
      </c>
      <c r="H283" t="s">
        <v>2003</v>
      </c>
      <c r="I283" t="s">
        <v>1984</v>
      </c>
      <c r="J283" s="93" t="s">
        <v>2005</v>
      </c>
      <c r="K283" t="s">
        <v>2631</v>
      </c>
      <c r="L283" s="69" t="s">
        <v>2591</v>
      </c>
    </row>
    <row r="284" spans="1:13" x14ac:dyDescent="0.25">
      <c r="B284" t="s">
        <v>966</v>
      </c>
      <c r="C284" t="s">
        <v>144</v>
      </c>
      <c r="D284" t="s">
        <v>974</v>
      </c>
      <c r="E284" t="s">
        <v>976</v>
      </c>
      <c r="F284" t="s">
        <v>2931</v>
      </c>
      <c r="G284" s="93" t="s">
        <v>1979</v>
      </c>
      <c r="H284" t="s">
        <v>2674</v>
      </c>
      <c r="I284" t="s">
        <v>982</v>
      </c>
      <c r="J284" t="s">
        <v>1551</v>
      </c>
      <c r="K284" t="s">
        <v>984</v>
      </c>
      <c r="L284" s="93" t="s">
        <v>2121</v>
      </c>
    </row>
    <row r="285" spans="1:13" x14ac:dyDescent="0.25">
      <c r="B285" t="s">
        <v>967</v>
      </c>
      <c r="C285" t="s">
        <v>143</v>
      </c>
      <c r="D285" t="s">
        <v>368</v>
      </c>
      <c r="E285" t="s">
        <v>2952</v>
      </c>
      <c r="F285" t="s">
        <v>1534</v>
      </c>
      <c r="G285" t="s">
        <v>2399</v>
      </c>
      <c r="I285" t="s">
        <v>983</v>
      </c>
      <c r="J285" t="s">
        <v>1552</v>
      </c>
      <c r="K285" t="s">
        <v>2946</v>
      </c>
      <c r="L285" t="s">
        <v>2122</v>
      </c>
    </row>
    <row r="286" spans="1:13" x14ac:dyDescent="0.25">
      <c r="B286" t="s">
        <v>968</v>
      </c>
      <c r="C286" t="s">
        <v>147</v>
      </c>
      <c r="D286" t="s">
        <v>370</v>
      </c>
      <c r="E286" t="s">
        <v>977</v>
      </c>
      <c r="F286" t="s">
        <v>1986</v>
      </c>
      <c r="G286" t="s">
        <v>2937</v>
      </c>
      <c r="J286" t="s">
        <v>1553</v>
      </c>
      <c r="K286" t="s">
        <v>985</v>
      </c>
      <c r="L286" t="s">
        <v>2123</v>
      </c>
    </row>
    <row r="287" spans="1:13" x14ac:dyDescent="0.25">
      <c r="B287" t="s">
        <v>969</v>
      </c>
      <c r="C287" t="s">
        <v>145</v>
      </c>
      <c r="D287" t="s">
        <v>975</v>
      </c>
      <c r="E287" t="s">
        <v>978</v>
      </c>
      <c r="F287" t="s">
        <v>1537</v>
      </c>
      <c r="G287" t="s">
        <v>2945</v>
      </c>
      <c r="K287" t="s">
        <v>2652</v>
      </c>
      <c r="L287" s="69" t="s">
        <v>2818</v>
      </c>
    </row>
    <row r="288" spans="1:13" x14ac:dyDescent="0.25">
      <c r="B288" t="s">
        <v>970</v>
      </c>
      <c r="C288" t="s">
        <v>146</v>
      </c>
      <c r="D288" t="s">
        <v>2948</v>
      </c>
      <c r="E288" t="s">
        <v>2673</v>
      </c>
      <c r="F288" t="s">
        <v>2943</v>
      </c>
      <c r="G288" t="s">
        <v>1981</v>
      </c>
      <c r="K288" s="93" t="s">
        <v>2956</v>
      </c>
      <c r="L288" t="s">
        <v>2819</v>
      </c>
    </row>
    <row r="289" spans="2:12" x14ac:dyDescent="0.25">
      <c r="B289" t="s">
        <v>971</v>
      </c>
      <c r="C289" t="s">
        <v>2657</v>
      </c>
      <c r="E289" t="s">
        <v>2953</v>
      </c>
      <c r="F289" t="s">
        <v>2932</v>
      </c>
      <c r="G289" t="s">
        <v>1988</v>
      </c>
      <c r="K289" s="93" t="s">
        <v>2653</v>
      </c>
      <c r="L289" t="s">
        <v>2820</v>
      </c>
    </row>
    <row r="290" spans="2:12" x14ac:dyDescent="0.25">
      <c r="B290" t="s">
        <v>972</v>
      </c>
      <c r="C290" t="s">
        <v>2669</v>
      </c>
      <c r="E290" t="s">
        <v>979</v>
      </c>
      <c r="F290" t="s">
        <v>2933</v>
      </c>
      <c r="G290" t="s">
        <v>980</v>
      </c>
      <c r="K290" t="s">
        <v>2935</v>
      </c>
      <c r="L290" t="s">
        <v>2821</v>
      </c>
    </row>
    <row r="291" spans="2:12" x14ac:dyDescent="0.25">
      <c r="B291" t="s">
        <v>2672</v>
      </c>
      <c r="C291" t="s">
        <v>148</v>
      </c>
      <c r="F291" t="s">
        <v>1982</v>
      </c>
      <c r="G291" t="s">
        <v>1549</v>
      </c>
      <c r="K291" t="s">
        <v>2654</v>
      </c>
      <c r="L291" t="s">
        <v>2822</v>
      </c>
    </row>
    <row r="292" spans="2:12" x14ac:dyDescent="0.25">
      <c r="C292" t="s">
        <v>149</v>
      </c>
      <c r="F292" s="93" t="s">
        <v>1985</v>
      </c>
      <c r="G292" t="s">
        <v>1550</v>
      </c>
      <c r="I292" t="s">
        <v>399</v>
      </c>
      <c r="K292" t="s">
        <v>2656</v>
      </c>
      <c r="L292" t="s">
        <v>2823</v>
      </c>
    </row>
    <row r="293" spans="2:12" x14ac:dyDescent="0.25">
      <c r="C293" t="s">
        <v>150</v>
      </c>
      <c r="F293" s="93" t="s">
        <v>1535</v>
      </c>
      <c r="G293" t="s">
        <v>981</v>
      </c>
      <c r="K293" s="93" t="s">
        <v>2655</v>
      </c>
      <c r="L293" t="s">
        <v>2824</v>
      </c>
    </row>
    <row r="294" spans="2:12" x14ac:dyDescent="0.25">
      <c r="F294" t="s">
        <v>1989</v>
      </c>
      <c r="G294" t="s">
        <v>2008</v>
      </c>
      <c r="K294" t="s">
        <v>2677</v>
      </c>
      <c r="L294" t="s">
        <v>2825</v>
      </c>
    </row>
    <row r="295" spans="2:12" x14ac:dyDescent="0.25">
      <c r="F295" t="s">
        <v>2939</v>
      </c>
      <c r="L295" s="69" t="s">
        <v>2592</v>
      </c>
    </row>
    <row r="296" spans="2:12" x14ac:dyDescent="0.25">
      <c r="F296" t="s">
        <v>1536</v>
      </c>
      <c r="L296" t="s">
        <v>2124</v>
      </c>
    </row>
    <row r="297" spans="2:12" x14ac:dyDescent="0.25">
      <c r="D297" s="231" t="s">
        <v>2675</v>
      </c>
      <c r="F297" t="s">
        <v>1546</v>
      </c>
    </row>
    <row r="298" spans="2:12" x14ac:dyDescent="0.25">
      <c r="F298" t="s">
        <v>2938</v>
      </c>
    </row>
    <row r="299" spans="2:12" x14ac:dyDescent="0.25">
      <c r="F299" t="s">
        <v>2398</v>
      </c>
    </row>
    <row r="300" spans="2:12" x14ac:dyDescent="0.25">
      <c r="F300" t="s">
        <v>1539</v>
      </c>
      <c r="L300" t="s">
        <v>2125</v>
      </c>
    </row>
    <row r="301" spans="2:12" x14ac:dyDescent="0.25">
      <c r="F301" t="s">
        <v>1980</v>
      </c>
      <c r="L301" t="s">
        <v>2126</v>
      </c>
    </row>
    <row r="302" spans="2:12" x14ac:dyDescent="0.25">
      <c r="F302" t="s">
        <v>1538</v>
      </c>
      <c r="L302" t="s">
        <v>2127</v>
      </c>
    </row>
    <row r="303" spans="2:12" x14ac:dyDescent="0.25">
      <c r="F303" t="s">
        <v>2940</v>
      </c>
      <c r="L303" t="s">
        <v>2128</v>
      </c>
    </row>
    <row r="304" spans="2:12" x14ac:dyDescent="0.25">
      <c r="F304" s="93" t="s">
        <v>1992</v>
      </c>
      <c r="L304" t="s">
        <v>2129</v>
      </c>
    </row>
    <row r="305" spans="6:12" x14ac:dyDescent="0.25">
      <c r="F305" s="93" t="s">
        <v>1993</v>
      </c>
      <c r="L305" t="s">
        <v>2130</v>
      </c>
    </row>
    <row r="306" spans="6:12" x14ac:dyDescent="0.25">
      <c r="F306" t="s">
        <v>1994</v>
      </c>
      <c r="L306" t="s">
        <v>986</v>
      </c>
    </row>
    <row r="307" spans="6:12" x14ac:dyDescent="0.25">
      <c r="F307" t="s">
        <v>1543</v>
      </c>
      <c r="L307" t="s">
        <v>987</v>
      </c>
    </row>
    <row r="308" spans="6:12" x14ac:dyDescent="0.25">
      <c r="F308" s="93" t="s">
        <v>1995</v>
      </c>
      <c r="L308" s="69" t="s">
        <v>2582</v>
      </c>
    </row>
    <row r="309" spans="6:12" x14ac:dyDescent="0.25">
      <c r="F309" t="s">
        <v>1996</v>
      </c>
    </row>
    <row r="310" spans="6:12" x14ac:dyDescent="0.25">
      <c r="F310" t="s">
        <v>1540</v>
      </c>
    </row>
    <row r="311" spans="6:12" x14ac:dyDescent="0.25">
      <c r="F311" t="s">
        <v>1541</v>
      </c>
    </row>
    <row r="312" spans="6:12" x14ac:dyDescent="0.25">
      <c r="F312" t="s">
        <v>1542</v>
      </c>
    </row>
    <row r="313" spans="6:12" x14ac:dyDescent="0.25">
      <c r="F313" t="s">
        <v>1991</v>
      </c>
    </row>
    <row r="314" spans="6:12" x14ac:dyDescent="0.25">
      <c r="F314" t="s">
        <v>2944</v>
      </c>
    </row>
    <row r="315" spans="6:12" x14ac:dyDescent="0.25">
      <c r="F315" t="s">
        <v>2936</v>
      </c>
    </row>
    <row r="316" spans="6:12" x14ac:dyDescent="0.25">
      <c r="F316" t="s">
        <v>1544</v>
      </c>
    </row>
    <row r="317" spans="6:12" x14ac:dyDescent="0.25">
      <c r="F317" t="s">
        <v>2010</v>
      </c>
    </row>
    <row r="318" spans="6:12" x14ac:dyDescent="0.25">
      <c r="F318" t="s">
        <v>2947</v>
      </c>
    </row>
    <row r="319" spans="6:12" x14ac:dyDescent="0.25">
      <c r="F319" t="s">
        <v>1545</v>
      </c>
    </row>
    <row r="320" spans="6:12" x14ac:dyDescent="0.25">
      <c r="F320" t="s">
        <v>2625</v>
      </c>
    </row>
    <row r="321" spans="1:12" x14ac:dyDescent="0.25">
      <c r="F321" t="s">
        <v>2941</v>
      </c>
    </row>
    <row r="322" spans="1:12" x14ac:dyDescent="0.25">
      <c r="F322" t="s">
        <v>2006</v>
      </c>
    </row>
    <row r="323" spans="1:12" x14ac:dyDescent="0.25">
      <c r="F323" s="93" t="s">
        <v>2009</v>
      </c>
    </row>
    <row r="324" spans="1:12" x14ac:dyDescent="0.25">
      <c r="F324" t="s">
        <v>1548</v>
      </c>
    </row>
    <row r="325" spans="1:12" x14ac:dyDescent="0.25">
      <c r="F325" s="231" t="s">
        <v>2942</v>
      </c>
    </row>
    <row r="326" spans="1:12" x14ac:dyDescent="0.25">
      <c r="F326" s="164" t="s">
        <v>2624</v>
      </c>
    </row>
    <row r="327" spans="1:12" x14ac:dyDescent="0.25">
      <c r="F327" s="164" t="s">
        <v>1990</v>
      </c>
    </row>
    <row r="328" spans="1:12" x14ac:dyDescent="0.25">
      <c r="F328" s="164" t="s">
        <v>1983</v>
      </c>
    </row>
    <row r="329" spans="1:12" x14ac:dyDescent="0.25">
      <c r="F329" s="231" t="s">
        <v>1547</v>
      </c>
    </row>
    <row r="330" spans="1:12" x14ac:dyDescent="0.25">
      <c r="A330" t="s">
        <v>1533</v>
      </c>
      <c r="F330" s="93"/>
    </row>
    <row r="331" spans="1:12" x14ac:dyDescent="0.25">
      <c r="A331" t="s">
        <v>1530</v>
      </c>
      <c r="C331" t="s">
        <v>151</v>
      </c>
      <c r="D331" t="s">
        <v>960</v>
      </c>
    </row>
    <row r="332" spans="1:12" x14ac:dyDescent="0.25">
      <c r="A332" t="s">
        <v>1531</v>
      </c>
      <c r="C332" t="s">
        <v>152</v>
      </c>
      <c r="D332" t="s">
        <v>961</v>
      </c>
      <c r="I332" t="s">
        <v>963</v>
      </c>
      <c r="L332" s="69" t="s">
        <v>2608</v>
      </c>
    </row>
    <row r="333" spans="1:12" x14ac:dyDescent="0.25">
      <c r="D333" t="s">
        <v>962</v>
      </c>
    </row>
    <row r="334" spans="1:12" x14ac:dyDescent="0.25">
      <c r="A334" t="s">
        <v>1532</v>
      </c>
      <c r="C334" t="s">
        <v>153</v>
      </c>
      <c r="D334" t="s">
        <v>964</v>
      </c>
    </row>
    <row r="336" spans="1:12" s="136" customFormat="1" ht="18.75" x14ac:dyDescent="0.3">
      <c r="A336" s="135" t="s">
        <v>1848</v>
      </c>
    </row>
    <row r="337" spans="1:13" s="136" customFormat="1" x14ac:dyDescent="0.25">
      <c r="A337" s="137" t="s">
        <v>516</v>
      </c>
      <c r="B337" s="137" t="s">
        <v>538</v>
      </c>
      <c r="C337" s="137" t="s">
        <v>899</v>
      </c>
      <c r="D337" s="137" t="s">
        <v>1223</v>
      </c>
      <c r="E337" s="137" t="s">
        <v>1222</v>
      </c>
      <c r="F337" s="137" t="s">
        <v>528</v>
      </c>
      <c r="G337" s="137" t="s">
        <v>529</v>
      </c>
      <c r="H337" s="137" t="s">
        <v>530</v>
      </c>
      <c r="I337" s="137" t="s">
        <v>533</v>
      </c>
      <c r="J337" s="137" t="s">
        <v>534</v>
      </c>
      <c r="K337" s="137" t="s">
        <v>1224</v>
      </c>
      <c r="L337" s="137" t="s">
        <v>1275</v>
      </c>
      <c r="M337" s="137" t="s">
        <v>537</v>
      </c>
    </row>
    <row r="338" spans="1:13" x14ac:dyDescent="0.25">
      <c r="B338" t="s">
        <v>988</v>
      </c>
      <c r="F338" s="93" t="s">
        <v>2955</v>
      </c>
      <c r="G338" t="s">
        <v>1998</v>
      </c>
      <c r="I338" t="s">
        <v>990</v>
      </c>
      <c r="J338" t="s">
        <v>2950</v>
      </c>
      <c r="K338" t="s">
        <v>991</v>
      </c>
      <c r="L338" s="69" t="s">
        <v>2601</v>
      </c>
      <c r="M338" t="s">
        <v>2663</v>
      </c>
    </row>
    <row r="339" spans="1:13" x14ac:dyDescent="0.25">
      <c r="B339" t="s">
        <v>989</v>
      </c>
      <c r="F339" s="93" t="s">
        <v>1997</v>
      </c>
      <c r="K339" t="s">
        <v>2007</v>
      </c>
      <c r="M339" t="s">
        <v>2664</v>
      </c>
    </row>
    <row r="340" spans="1:13" x14ac:dyDescent="0.25">
      <c r="B340" s="93" t="s">
        <v>2676</v>
      </c>
      <c r="F340" t="s">
        <v>1554</v>
      </c>
    </row>
    <row r="341" spans="1:13" x14ac:dyDescent="0.25">
      <c r="F341" s="93" t="s">
        <v>2004</v>
      </c>
    </row>
    <row r="344" spans="1:13" s="136" customFormat="1" ht="18.75" x14ac:dyDescent="0.3">
      <c r="A344" s="135" t="s">
        <v>1849</v>
      </c>
    </row>
    <row r="345" spans="1:13" s="136" customFormat="1" x14ac:dyDescent="0.25">
      <c r="A345" s="137" t="s">
        <v>516</v>
      </c>
      <c r="B345" s="137" t="s">
        <v>538</v>
      </c>
      <c r="C345" s="137" t="s">
        <v>899</v>
      </c>
      <c r="D345" s="137" t="s">
        <v>1223</v>
      </c>
      <c r="E345" s="137" t="s">
        <v>1222</v>
      </c>
      <c r="F345" s="137" t="s">
        <v>528</v>
      </c>
      <c r="G345" s="137" t="s">
        <v>529</v>
      </c>
      <c r="H345" s="137" t="s">
        <v>530</v>
      </c>
      <c r="I345" s="137" t="s">
        <v>533</v>
      </c>
      <c r="J345" s="137" t="s">
        <v>534</v>
      </c>
      <c r="K345" s="137" t="s">
        <v>1224</v>
      </c>
      <c r="L345" s="137" t="s">
        <v>1275</v>
      </c>
      <c r="M345" s="137" t="s">
        <v>537</v>
      </c>
    </row>
    <row r="346" spans="1:13" x14ac:dyDescent="0.25">
      <c r="A346" t="s">
        <v>2899</v>
      </c>
    </row>
    <row r="347" spans="1:13" x14ac:dyDescent="0.25">
      <c r="A347" t="s">
        <v>2900</v>
      </c>
    </row>
    <row r="348" spans="1:13" x14ac:dyDescent="0.25">
      <c r="A348" t="s">
        <v>71</v>
      </c>
      <c r="B348" t="s">
        <v>2724</v>
      </c>
      <c r="C348" t="s">
        <v>1036</v>
      </c>
      <c r="L348" s="69" t="s">
        <v>2613</v>
      </c>
    </row>
    <row r="349" spans="1:13" x14ac:dyDescent="0.25">
      <c r="A349" t="s">
        <v>1557</v>
      </c>
      <c r="F349" s="93" t="s">
        <v>2697</v>
      </c>
    </row>
    <row r="350" spans="1:13" x14ac:dyDescent="0.25">
      <c r="A350" t="s">
        <v>1555</v>
      </c>
      <c r="B350" t="s">
        <v>2703</v>
      </c>
      <c r="C350" t="s">
        <v>1031</v>
      </c>
      <c r="D350" t="s">
        <v>1558</v>
      </c>
      <c r="F350" s="93" t="s">
        <v>2701</v>
      </c>
      <c r="J350" t="s">
        <v>1032</v>
      </c>
    </row>
    <row r="351" spans="1:13" x14ac:dyDescent="0.25">
      <c r="B351" t="s">
        <v>1030</v>
      </c>
      <c r="F351" s="93" t="s">
        <v>2987</v>
      </c>
    </row>
    <row r="352" spans="1:13" x14ac:dyDescent="0.25">
      <c r="F352" s="93" t="s">
        <v>2700</v>
      </c>
    </row>
    <row r="353" spans="1:13" x14ac:dyDescent="0.25">
      <c r="A353" t="s">
        <v>1556</v>
      </c>
      <c r="B353" t="s">
        <v>2702</v>
      </c>
      <c r="D353" t="s">
        <v>1033</v>
      </c>
      <c r="I353" t="s">
        <v>1034</v>
      </c>
      <c r="L353" s="69" t="s">
        <v>2609</v>
      </c>
    </row>
    <row r="354" spans="1:13" x14ac:dyDescent="0.25">
      <c r="B354" s="93" t="s">
        <v>2988</v>
      </c>
    </row>
    <row r="356" spans="1:13" x14ac:dyDescent="0.25">
      <c r="A356" t="s">
        <v>154</v>
      </c>
      <c r="B356" t="s">
        <v>2989</v>
      </c>
      <c r="C356" t="s">
        <v>1035</v>
      </c>
      <c r="F356" s="93" t="s">
        <v>2693</v>
      </c>
      <c r="G356" s="93" t="s">
        <v>2692</v>
      </c>
      <c r="J356" s="93" t="s">
        <v>2694</v>
      </c>
    </row>
    <row r="357" spans="1:13" x14ac:dyDescent="0.25">
      <c r="B357" t="s">
        <v>2999</v>
      </c>
      <c r="G357" s="93"/>
      <c r="J357" s="93"/>
    </row>
    <row r="358" spans="1:13" x14ac:dyDescent="0.25">
      <c r="A358" t="s">
        <v>399</v>
      </c>
    </row>
    <row r="359" spans="1:13" x14ac:dyDescent="0.25">
      <c r="B359" t="s">
        <v>2726</v>
      </c>
      <c r="C359" t="s">
        <v>1040</v>
      </c>
      <c r="D359" t="s">
        <v>1559</v>
      </c>
      <c r="E359" t="s">
        <v>2995</v>
      </c>
      <c r="F359" t="s">
        <v>1564</v>
      </c>
      <c r="G359" s="93" t="s">
        <v>2691</v>
      </c>
      <c r="H359" s="93" t="s">
        <v>2709</v>
      </c>
      <c r="I359" t="s">
        <v>2993</v>
      </c>
      <c r="J359" t="s">
        <v>2949</v>
      </c>
      <c r="K359" t="s">
        <v>2994</v>
      </c>
      <c r="L359" s="69" t="s">
        <v>2593</v>
      </c>
      <c r="M359" t="s">
        <v>2713</v>
      </c>
    </row>
    <row r="360" spans="1:13" x14ac:dyDescent="0.25">
      <c r="B360" t="s">
        <v>2727</v>
      </c>
      <c r="C360" t="s">
        <v>1041</v>
      </c>
      <c r="D360" t="s">
        <v>353</v>
      </c>
      <c r="E360" t="s">
        <v>2986</v>
      </c>
      <c r="F360" t="s">
        <v>1566</v>
      </c>
      <c r="G360" t="s">
        <v>1581</v>
      </c>
      <c r="H360" s="93" t="s">
        <v>2705</v>
      </c>
      <c r="I360" t="s">
        <v>1583</v>
      </c>
      <c r="J360" s="212"/>
      <c r="K360" t="s">
        <v>2317</v>
      </c>
      <c r="L360" s="93" t="s">
        <v>2274</v>
      </c>
      <c r="M360" t="s">
        <v>1585</v>
      </c>
    </row>
    <row r="361" spans="1:13" x14ac:dyDescent="0.25">
      <c r="B361" t="s">
        <v>2725</v>
      </c>
      <c r="C361" t="s">
        <v>1042</v>
      </c>
      <c r="D361" t="s">
        <v>1560</v>
      </c>
      <c r="E361" t="s">
        <v>1562</v>
      </c>
      <c r="F361" t="s">
        <v>1567</v>
      </c>
      <c r="G361" s="93" t="s">
        <v>2704</v>
      </c>
      <c r="H361" s="93" t="s">
        <v>2706</v>
      </c>
      <c r="I361" t="s">
        <v>2722</v>
      </c>
      <c r="K361" t="s">
        <v>1048</v>
      </c>
      <c r="L361" t="s">
        <v>2275</v>
      </c>
      <c r="M361" t="s">
        <v>2991</v>
      </c>
    </row>
    <row r="362" spans="1:13" x14ac:dyDescent="0.25">
      <c r="B362" t="s">
        <v>1037</v>
      </c>
      <c r="C362" t="s">
        <v>1043</v>
      </c>
      <c r="D362" t="s">
        <v>1561</v>
      </c>
      <c r="E362" t="s">
        <v>3056</v>
      </c>
      <c r="F362" s="93" t="s">
        <v>2710</v>
      </c>
      <c r="G362" t="s">
        <v>1582</v>
      </c>
      <c r="H362" s="93" t="s">
        <v>2707</v>
      </c>
      <c r="I362" t="s">
        <v>2982</v>
      </c>
      <c r="K362" t="s">
        <v>2721</v>
      </c>
      <c r="L362" t="s">
        <v>2276</v>
      </c>
    </row>
    <row r="363" spans="1:13" x14ac:dyDescent="0.25">
      <c r="B363" t="s">
        <v>1038</v>
      </c>
      <c r="C363" t="s">
        <v>169</v>
      </c>
      <c r="D363" t="s">
        <v>3051</v>
      </c>
      <c r="E363" t="s">
        <v>2996</v>
      </c>
      <c r="F363" t="s">
        <v>1565</v>
      </c>
      <c r="G363" t="s">
        <v>2723</v>
      </c>
      <c r="H363" s="93" t="s">
        <v>2708</v>
      </c>
      <c r="I363" t="s">
        <v>1584</v>
      </c>
      <c r="K363" t="s">
        <v>2720</v>
      </c>
      <c r="L363" t="s">
        <v>2277</v>
      </c>
    </row>
    <row r="364" spans="1:13" x14ac:dyDescent="0.25">
      <c r="B364" t="s">
        <v>2998</v>
      </c>
      <c r="C364" t="s">
        <v>1046</v>
      </c>
      <c r="E364" t="s">
        <v>2719</v>
      </c>
      <c r="F364" t="s">
        <v>1576</v>
      </c>
      <c r="L364" s="69" t="s">
        <v>2052</v>
      </c>
    </row>
    <row r="365" spans="1:13" x14ac:dyDescent="0.25">
      <c r="B365" t="s">
        <v>2985</v>
      </c>
      <c r="C365" t="s">
        <v>1044</v>
      </c>
      <c r="E365" t="s">
        <v>3053</v>
      </c>
      <c r="F365" s="93" t="s">
        <v>2992</v>
      </c>
      <c r="L365" t="s">
        <v>2131</v>
      </c>
    </row>
    <row r="366" spans="1:13" x14ac:dyDescent="0.25">
      <c r="B366" t="s">
        <v>1039</v>
      </c>
      <c r="C366" t="s">
        <v>1045</v>
      </c>
      <c r="E366" t="s">
        <v>2997</v>
      </c>
      <c r="F366" t="s">
        <v>1571</v>
      </c>
      <c r="L366" t="s">
        <v>2132</v>
      </c>
    </row>
    <row r="367" spans="1:13" x14ac:dyDescent="0.25">
      <c r="B367" s="93" t="s">
        <v>2990</v>
      </c>
      <c r="C367" t="s">
        <v>37</v>
      </c>
      <c r="E367" t="s">
        <v>3052</v>
      </c>
      <c r="F367" s="93" t="s">
        <v>2712</v>
      </c>
      <c r="L367" t="s">
        <v>2133</v>
      </c>
    </row>
    <row r="368" spans="1:13" x14ac:dyDescent="0.25">
      <c r="C368" t="s">
        <v>1047</v>
      </c>
      <c r="E368" t="s">
        <v>1563</v>
      </c>
      <c r="F368" s="93" t="s">
        <v>2984</v>
      </c>
      <c r="L368" t="s">
        <v>2134</v>
      </c>
    </row>
    <row r="369" spans="5:12" x14ac:dyDescent="0.25">
      <c r="F369" s="93" t="s">
        <v>1573</v>
      </c>
      <c r="L369" t="s">
        <v>2135</v>
      </c>
    </row>
    <row r="370" spans="5:12" x14ac:dyDescent="0.25">
      <c r="F370" t="s">
        <v>1575</v>
      </c>
      <c r="L370" t="s">
        <v>2136</v>
      </c>
    </row>
    <row r="371" spans="5:12" x14ac:dyDescent="0.25">
      <c r="E371" t="s">
        <v>3054</v>
      </c>
      <c r="F371" t="s">
        <v>1574</v>
      </c>
      <c r="L371" t="s">
        <v>2137</v>
      </c>
    </row>
    <row r="372" spans="5:12" x14ac:dyDescent="0.25">
      <c r="E372" t="s">
        <v>3055</v>
      </c>
      <c r="F372" s="93" t="s">
        <v>2983</v>
      </c>
      <c r="L372" t="s">
        <v>2138</v>
      </c>
    </row>
    <row r="373" spans="5:12" x14ac:dyDescent="0.25">
      <c r="E373" t="s">
        <v>3057</v>
      </c>
      <c r="F373" s="93" t="s">
        <v>2696</v>
      </c>
      <c r="L373" t="s">
        <v>2139</v>
      </c>
    </row>
    <row r="374" spans="5:12" x14ac:dyDescent="0.25">
      <c r="E374" t="s">
        <v>3058</v>
      </c>
      <c r="F374" t="s">
        <v>2716</v>
      </c>
      <c r="L374" t="s">
        <v>927</v>
      </c>
    </row>
    <row r="375" spans="5:12" x14ac:dyDescent="0.25">
      <c r="E375" t="s">
        <v>3059</v>
      </c>
      <c r="F375" t="s">
        <v>1577</v>
      </c>
      <c r="L375" s="69" t="s">
        <v>2602</v>
      </c>
    </row>
    <row r="376" spans="5:12" x14ac:dyDescent="0.25">
      <c r="E376" t="s">
        <v>3060</v>
      </c>
      <c r="F376" s="93" t="s">
        <v>2717</v>
      </c>
    </row>
    <row r="377" spans="5:12" x14ac:dyDescent="0.25">
      <c r="E377" t="s">
        <v>3061</v>
      </c>
      <c r="F377" t="s">
        <v>1580</v>
      </c>
    </row>
    <row r="378" spans="5:12" x14ac:dyDescent="0.25">
      <c r="E378" t="s">
        <v>3062</v>
      </c>
      <c r="F378" t="s">
        <v>1579</v>
      </c>
    </row>
    <row r="379" spans="5:12" x14ac:dyDescent="0.25">
      <c r="F379" s="93" t="s">
        <v>2711</v>
      </c>
    </row>
    <row r="380" spans="5:12" x14ac:dyDescent="0.25">
      <c r="F380" s="93" t="s">
        <v>2718</v>
      </c>
    </row>
    <row r="381" spans="5:12" x14ac:dyDescent="0.25">
      <c r="F381" s="93" t="s">
        <v>2714</v>
      </c>
    </row>
    <row r="383" spans="5:12" x14ac:dyDescent="0.25">
      <c r="F383" s="231"/>
    </row>
    <row r="384" spans="5:12" x14ac:dyDescent="0.25">
      <c r="F384" s="231" t="s">
        <v>1570</v>
      </c>
    </row>
    <row r="385" spans="1:13" x14ac:dyDescent="0.25">
      <c r="F385" s="231" t="s">
        <v>1568</v>
      </c>
    </row>
    <row r="386" spans="1:13" x14ac:dyDescent="0.25">
      <c r="F386" s="164" t="s">
        <v>2715</v>
      </c>
    </row>
    <row r="387" spans="1:13" x14ac:dyDescent="0.25">
      <c r="F387" s="231" t="s">
        <v>1569</v>
      </c>
    </row>
    <row r="388" spans="1:13" x14ac:dyDescent="0.25">
      <c r="F388" s="231" t="s">
        <v>1572</v>
      </c>
    </row>
    <row r="389" spans="1:13" x14ac:dyDescent="0.25">
      <c r="F389" s="231" t="s">
        <v>1578</v>
      </c>
    </row>
    <row r="391" spans="1:13" s="136" customFormat="1" ht="18.75" x14ac:dyDescent="0.3">
      <c r="A391" s="135" t="s">
        <v>1850</v>
      </c>
    </row>
    <row r="392" spans="1:13" s="136" customFormat="1" x14ac:dyDescent="0.25">
      <c r="A392" s="137" t="s">
        <v>516</v>
      </c>
      <c r="B392" s="137" t="s">
        <v>538</v>
      </c>
      <c r="C392" s="137" t="s">
        <v>899</v>
      </c>
      <c r="D392" s="137" t="s">
        <v>1223</v>
      </c>
      <c r="E392" s="137" t="s">
        <v>1222</v>
      </c>
      <c r="F392" s="137" t="s">
        <v>528</v>
      </c>
      <c r="G392" s="137" t="s">
        <v>529</v>
      </c>
      <c r="H392" s="137" t="s">
        <v>530</v>
      </c>
      <c r="I392" s="137" t="s">
        <v>533</v>
      </c>
      <c r="J392" s="137" t="s">
        <v>534</v>
      </c>
      <c r="K392" s="137" t="s">
        <v>1224</v>
      </c>
      <c r="L392" s="137" t="s">
        <v>1275</v>
      </c>
      <c r="M392" s="137" t="s">
        <v>537</v>
      </c>
    </row>
    <row r="393" spans="1:13" x14ac:dyDescent="0.25">
      <c r="A393" t="s">
        <v>513</v>
      </c>
      <c r="C393" t="s">
        <v>514</v>
      </c>
      <c r="I393" t="s">
        <v>2636</v>
      </c>
    </row>
    <row r="394" spans="1:13" x14ac:dyDescent="0.25">
      <c r="A394" t="s">
        <v>1586</v>
      </c>
      <c r="I394" t="s">
        <v>2637</v>
      </c>
    </row>
    <row r="395" spans="1:13" x14ac:dyDescent="0.25">
      <c r="B395" t="s">
        <v>1049</v>
      </c>
      <c r="C395" t="s">
        <v>156</v>
      </c>
      <c r="E395" t="s">
        <v>1053</v>
      </c>
      <c r="F395" t="s">
        <v>1054</v>
      </c>
      <c r="I395" t="s">
        <v>2643</v>
      </c>
      <c r="J395" t="s">
        <v>3000</v>
      </c>
      <c r="K395" t="s">
        <v>1055</v>
      </c>
      <c r="L395" t="s">
        <v>1058</v>
      </c>
      <c r="M395" t="s">
        <v>1059</v>
      </c>
    </row>
    <row r="396" spans="1:13" x14ac:dyDescent="0.25">
      <c r="B396" t="s">
        <v>1050</v>
      </c>
      <c r="C396" t="s">
        <v>3063</v>
      </c>
      <c r="E396" t="s">
        <v>1057</v>
      </c>
      <c r="F396" t="s">
        <v>1056</v>
      </c>
      <c r="I396" t="s">
        <v>2904</v>
      </c>
      <c r="J396" t="s">
        <v>2635</v>
      </c>
      <c r="L396" t="s">
        <v>2640</v>
      </c>
      <c r="M396" t="s">
        <v>1386</v>
      </c>
    </row>
    <row r="397" spans="1:13" x14ac:dyDescent="0.25">
      <c r="B397" t="s">
        <v>1051</v>
      </c>
      <c r="C397" t="s">
        <v>3004</v>
      </c>
      <c r="E397" t="s">
        <v>2638</v>
      </c>
      <c r="J397" t="s">
        <v>2639</v>
      </c>
      <c r="L397" t="s">
        <v>2641</v>
      </c>
      <c r="M397" t="s">
        <v>1387</v>
      </c>
    </row>
    <row r="398" spans="1:13" x14ac:dyDescent="0.25">
      <c r="B398" t="s">
        <v>1060</v>
      </c>
      <c r="C398" t="s">
        <v>157</v>
      </c>
      <c r="L398" t="s">
        <v>2642</v>
      </c>
      <c r="M398" t="s">
        <v>1389</v>
      </c>
    </row>
    <row r="399" spans="1:13" x14ac:dyDescent="0.25">
      <c r="C399" t="s">
        <v>3002</v>
      </c>
      <c r="M399" t="s">
        <v>1388</v>
      </c>
    </row>
    <row r="400" spans="1:13" x14ac:dyDescent="0.25">
      <c r="C400" t="s">
        <v>1052</v>
      </c>
      <c r="M400" t="s">
        <v>3064</v>
      </c>
    </row>
    <row r="401" spans="1:13" x14ac:dyDescent="0.25">
      <c r="C401" t="s">
        <v>158</v>
      </c>
    </row>
    <row r="403" spans="1:13" s="136" customFormat="1" ht="18.75" x14ac:dyDescent="0.3">
      <c r="A403" s="135" t="s">
        <v>1851</v>
      </c>
    </row>
    <row r="404" spans="1:13" s="136" customFormat="1" x14ac:dyDescent="0.25">
      <c r="A404" s="137" t="s">
        <v>516</v>
      </c>
      <c r="B404" s="137" t="s">
        <v>538</v>
      </c>
      <c r="C404" s="137" t="s">
        <v>899</v>
      </c>
      <c r="D404" s="137" t="s">
        <v>1223</v>
      </c>
      <c r="E404" s="137" t="s">
        <v>1222</v>
      </c>
      <c r="F404" s="137" t="s">
        <v>528</v>
      </c>
      <c r="G404" s="137" t="s">
        <v>529</v>
      </c>
      <c r="H404" s="137" t="s">
        <v>530</v>
      </c>
      <c r="I404" s="137" t="s">
        <v>533</v>
      </c>
      <c r="J404" s="137" t="s">
        <v>534</v>
      </c>
      <c r="K404" s="137" t="s">
        <v>1224</v>
      </c>
      <c r="L404" s="137" t="s">
        <v>1275</v>
      </c>
      <c r="M404" s="137" t="s">
        <v>537</v>
      </c>
    </row>
    <row r="405" spans="1:13" x14ac:dyDescent="0.25">
      <c r="A405" t="s">
        <v>1587</v>
      </c>
      <c r="I405" t="s">
        <v>2698</v>
      </c>
      <c r="L405" s="69" t="s">
        <v>2614</v>
      </c>
    </row>
    <row r="406" spans="1:13" x14ac:dyDescent="0.25">
      <c r="A406" t="s">
        <v>1588</v>
      </c>
    </row>
    <row r="408" spans="1:13" x14ac:dyDescent="0.25">
      <c r="B408" t="s">
        <v>1061</v>
      </c>
      <c r="C408" t="s">
        <v>1775</v>
      </c>
      <c r="D408" t="s">
        <v>1589</v>
      </c>
      <c r="E408" t="s">
        <v>1792</v>
      </c>
      <c r="F408" s="93" t="s">
        <v>1783</v>
      </c>
      <c r="G408" t="s">
        <v>1593</v>
      </c>
      <c r="H408" s="93" t="s">
        <v>2699</v>
      </c>
      <c r="I408" t="s">
        <v>1781</v>
      </c>
      <c r="J408" t="s">
        <v>1595</v>
      </c>
      <c r="K408" t="s">
        <v>1064</v>
      </c>
      <c r="L408" s="69" t="s">
        <v>2053</v>
      </c>
      <c r="M408" t="s">
        <v>1390</v>
      </c>
    </row>
    <row r="409" spans="1:13" x14ac:dyDescent="0.25">
      <c r="B409" t="s">
        <v>1896</v>
      </c>
      <c r="C409" t="s">
        <v>159</v>
      </c>
      <c r="D409" t="s">
        <v>359</v>
      </c>
      <c r="E409" t="s">
        <v>1793</v>
      </c>
      <c r="F409" t="s">
        <v>1590</v>
      </c>
      <c r="G409" s="93" t="s">
        <v>1780</v>
      </c>
      <c r="H409" s="93" t="s">
        <v>1778</v>
      </c>
      <c r="I409" t="s">
        <v>1782</v>
      </c>
      <c r="J409" t="s">
        <v>1063</v>
      </c>
      <c r="K409" t="s">
        <v>1065</v>
      </c>
      <c r="L409" t="s">
        <v>2140</v>
      </c>
    </row>
    <row r="410" spans="1:13" x14ac:dyDescent="0.25">
      <c r="B410" t="s">
        <v>1062</v>
      </c>
      <c r="C410" t="s">
        <v>160</v>
      </c>
      <c r="E410" t="s">
        <v>1794</v>
      </c>
      <c r="F410" t="s">
        <v>1785</v>
      </c>
      <c r="H410" s="93" t="s">
        <v>1779</v>
      </c>
      <c r="I410" t="s">
        <v>1594</v>
      </c>
      <c r="L410" t="s">
        <v>2141</v>
      </c>
    </row>
    <row r="411" spans="1:13" x14ac:dyDescent="0.25">
      <c r="C411" t="s">
        <v>161</v>
      </c>
      <c r="F411" t="s">
        <v>1786</v>
      </c>
      <c r="L411" t="s">
        <v>2142</v>
      </c>
    </row>
    <row r="412" spans="1:13" x14ac:dyDescent="0.25">
      <c r="C412" t="s">
        <v>162</v>
      </c>
      <c r="F412" t="s">
        <v>1787</v>
      </c>
      <c r="L412" t="s">
        <v>2143</v>
      </c>
    </row>
    <row r="413" spans="1:13" x14ac:dyDescent="0.25">
      <c r="C413" t="s">
        <v>164</v>
      </c>
      <c r="F413" t="s">
        <v>1788</v>
      </c>
      <c r="L413" t="s">
        <v>2144</v>
      </c>
    </row>
    <row r="414" spans="1:13" x14ac:dyDescent="0.25">
      <c r="C414" t="s">
        <v>163</v>
      </c>
      <c r="F414" t="s">
        <v>1789</v>
      </c>
      <c r="L414" t="s">
        <v>2145</v>
      </c>
    </row>
    <row r="415" spans="1:13" x14ac:dyDescent="0.25">
      <c r="C415" t="s">
        <v>165</v>
      </c>
      <c r="F415" t="s">
        <v>1790</v>
      </c>
      <c r="L415" t="s">
        <v>2146</v>
      </c>
    </row>
    <row r="416" spans="1:13" x14ac:dyDescent="0.25">
      <c r="C416" t="s">
        <v>166</v>
      </c>
      <c r="F416" t="s">
        <v>1791</v>
      </c>
      <c r="L416" t="s">
        <v>2147</v>
      </c>
    </row>
    <row r="417" spans="1:13" x14ac:dyDescent="0.25">
      <c r="C417" t="s">
        <v>891</v>
      </c>
      <c r="F417" t="s">
        <v>1591</v>
      </c>
      <c r="L417" t="s">
        <v>2148</v>
      </c>
    </row>
    <row r="418" spans="1:13" x14ac:dyDescent="0.25">
      <c r="C418" t="s">
        <v>167</v>
      </c>
      <c r="F418" t="s">
        <v>1592</v>
      </c>
      <c r="L418" s="69" t="s">
        <v>2594</v>
      </c>
    </row>
    <row r="419" spans="1:13" x14ac:dyDescent="0.25">
      <c r="C419" t="s">
        <v>2665</v>
      </c>
      <c r="F419" t="s">
        <v>1784</v>
      </c>
      <c r="L419" s="93" t="s">
        <v>2149</v>
      </c>
    </row>
    <row r="420" spans="1:13" x14ac:dyDescent="0.25">
      <c r="L420" t="s">
        <v>2150</v>
      </c>
    </row>
    <row r="421" spans="1:13" x14ac:dyDescent="0.25">
      <c r="L421" t="s">
        <v>2151</v>
      </c>
    </row>
    <row r="422" spans="1:13" x14ac:dyDescent="0.25">
      <c r="L422" t="s">
        <v>2152</v>
      </c>
    </row>
    <row r="423" spans="1:13" x14ac:dyDescent="0.25">
      <c r="L423" t="s">
        <v>2187</v>
      </c>
    </row>
    <row r="424" spans="1:13" x14ac:dyDescent="0.25">
      <c r="L424" t="s">
        <v>2188</v>
      </c>
    </row>
    <row r="425" spans="1:13" x14ac:dyDescent="0.25">
      <c r="L425" t="s">
        <v>1897</v>
      </c>
    </row>
    <row r="431" spans="1:13" s="136" customFormat="1" ht="18.75" x14ac:dyDescent="0.3">
      <c r="A431" s="135" t="s">
        <v>1852</v>
      </c>
    </row>
    <row r="432" spans="1:13" s="136" customFormat="1" x14ac:dyDescent="0.25">
      <c r="A432" s="137" t="s">
        <v>516</v>
      </c>
      <c r="B432" s="137" t="s">
        <v>538</v>
      </c>
      <c r="C432" s="137" t="s">
        <v>899</v>
      </c>
      <c r="D432" s="137" t="s">
        <v>1223</v>
      </c>
      <c r="E432" s="137" t="s">
        <v>1222</v>
      </c>
      <c r="F432" s="137" t="s">
        <v>528</v>
      </c>
      <c r="G432" s="137" t="s">
        <v>529</v>
      </c>
      <c r="H432" s="137" t="s">
        <v>530</v>
      </c>
      <c r="I432" s="137" t="s">
        <v>533</v>
      </c>
      <c r="J432" s="137" t="s">
        <v>534</v>
      </c>
      <c r="K432" s="137" t="s">
        <v>1224</v>
      </c>
      <c r="L432" s="137" t="s">
        <v>1275</v>
      </c>
      <c r="M432" s="137" t="s">
        <v>537</v>
      </c>
    </row>
    <row r="433" spans="2:14" x14ac:dyDescent="0.25">
      <c r="B433" t="s">
        <v>1066</v>
      </c>
      <c r="C433" t="s">
        <v>49</v>
      </c>
      <c r="D433" t="s">
        <v>360</v>
      </c>
      <c r="F433" s="93" t="s">
        <v>3009</v>
      </c>
      <c r="G433" t="s">
        <v>1600</v>
      </c>
      <c r="I433" t="s">
        <v>3016</v>
      </c>
      <c r="J433" t="s">
        <v>1601</v>
      </c>
      <c r="L433" t="s">
        <v>3013</v>
      </c>
      <c r="N433" s="231" t="s">
        <v>1596</v>
      </c>
    </row>
    <row r="434" spans="2:14" x14ac:dyDescent="0.25">
      <c r="C434" t="s">
        <v>48</v>
      </c>
      <c r="F434" t="s">
        <v>3015</v>
      </c>
      <c r="I434" t="s">
        <v>3017</v>
      </c>
      <c r="L434" t="s">
        <v>3012</v>
      </c>
      <c r="N434" s="231" t="s">
        <v>3019</v>
      </c>
    </row>
    <row r="435" spans="2:14" x14ac:dyDescent="0.25">
      <c r="C435" t="s">
        <v>51</v>
      </c>
      <c r="F435" t="s">
        <v>3014</v>
      </c>
      <c r="I435" t="s">
        <v>3020</v>
      </c>
      <c r="L435" t="s">
        <v>3018</v>
      </c>
      <c r="N435" s="231" t="s">
        <v>1597</v>
      </c>
    </row>
    <row r="436" spans="2:14" x14ac:dyDescent="0.25">
      <c r="C436" t="s">
        <v>50</v>
      </c>
      <c r="F436" t="s">
        <v>3021</v>
      </c>
      <c r="L436" t="s">
        <v>3011</v>
      </c>
      <c r="N436" s="231" t="s">
        <v>1598</v>
      </c>
    </row>
    <row r="437" spans="2:14" x14ac:dyDescent="0.25">
      <c r="F437" t="s">
        <v>3010</v>
      </c>
      <c r="L437" t="s">
        <v>1067</v>
      </c>
      <c r="N437" s="231" t="s">
        <v>1602</v>
      </c>
    </row>
    <row r="438" spans="2:14" x14ac:dyDescent="0.25">
      <c r="F438" t="s">
        <v>3008</v>
      </c>
    </row>
    <row r="439" spans="2:14" x14ac:dyDescent="0.25">
      <c r="F439" s="231" t="s">
        <v>1599</v>
      </c>
      <c r="L439" t="s">
        <v>1898</v>
      </c>
    </row>
    <row r="440" spans="2:14" x14ac:dyDescent="0.25">
      <c r="F440" s="231" t="s">
        <v>2565</v>
      </c>
      <c r="L440" s="69" t="s">
        <v>2595</v>
      </c>
    </row>
    <row r="441" spans="2:14" x14ac:dyDescent="0.25">
      <c r="F441" t="s">
        <v>2874</v>
      </c>
      <c r="L441" s="93" t="s">
        <v>2153</v>
      </c>
    </row>
    <row r="442" spans="2:14" x14ac:dyDescent="0.25">
      <c r="L442" t="s">
        <v>2154</v>
      </c>
    </row>
    <row r="443" spans="2:14" x14ac:dyDescent="0.25">
      <c r="L443" t="s">
        <v>2155</v>
      </c>
    </row>
    <row r="444" spans="2:14" x14ac:dyDescent="0.25">
      <c r="L444" t="s">
        <v>2156</v>
      </c>
    </row>
    <row r="445" spans="2:14" x14ac:dyDescent="0.25">
      <c r="L445" t="s">
        <v>2157</v>
      </c>
    </row>
    <row r="449" spans="1:13" s="136" customFormat="1" ht="18.75" x14ac:dyDescent="0.3">
      <c r="A449" s="135" t="s">
        <v>1853</v>
      </c>
    </row>
    <row r="450" spans="1:13" s="136" customFormat="1" x14ac:dyDescent="0.25">
      <c r="A450" s="137" t="s">
        <v>516</v>
      </c>
      <c r="B450" s="137" t="s">
        <v>538</v>
      </c>
      <c r="C450" s="137" t="s">
        <v>899</v>
      </c>
      <c r="D450" s="137" t="s">
        <v>1223</v>
      </c>
      <c r="E450" s="137" t="s">
        <v>1222</v>
      </c>
      <c r="F450" s="137" t="s">
        <v>528</v>
      </c>
      <c r="G450" s="137" t="s">
        <v>529</v>
      </c>
      <c r="H450" s="137" t="s">
        <v>530</v>
      </c>
      <c r="I450" s="137" t="s">
        <v>533</v>
      </c>
      <c r="J450" s="137" t="s">
        <v>534</v>
      </c>
      <c r="K450" s="137" t="s">
        <v>1224</v>
      </c>
      <c r="L450" s="137" t="s">
        <v>1275</v>
      </c>
      <c r="M450" s="137" t="s">
        <v>537</v>
      </c>
    </row>
    <row r="451" spans="1:13" x14ac:dyDescent="0.25">
      <c r="C451" t="s">
        <v>60</v>
      </c>
      <c r="D451" t="s">
        <v>1079</v>
      </c>
      <c r="E451" t="s">
        <v>1346</v>
      </c>
      <c r="F451" t="s">
        <v>1084</v>
      </c>
      <c r="G451" t="s">
        <v>1085</v>
      </c>
      <c r="H451" s="93" t="s">
        <v>2252</v>
      </c>
      <c r="I451" t="s">
        <v>1350</v>
      </c>
      <c r="K451" t="s">
        <v>1086</v>
      </c>
      <c r="L451" s="69" t="s">
        <v>2603</v>
      </c>
      <c r="M451" t="s">
        <v>1614</v>
      </c>
    </row>
    <row r="452" spans="1:13" x14ac:dyDescent="0.25">
      <c r="D452" t="s">
        <v>1080</v>
      </c>
      <c r="E452" t="s">
        <v>1082</v>
      </c>
      <c r="F452" t="s">
        <v>1503</v>
      </c>
      <c r="G452" t="s">
        <v>1345</v>
      </c>
      <c r="H452" t="s">
        <v>3007</v>
      </c>
      <c r="I452" t="s">
        <v>1348</v>
      </c>
      <c r="K452" t="s">
        <v>1087</v>
      </c>
      <c r="M452" t="s">
        <v>1615</v>
      </c>
    </row>
    <row r="453" spans="1:13" x14ac:dyDescent="0.25">
      <c r="D453" t="s">
        <v>1081</v>
      </c>
      <c r="E453" t="s">
        <v>1083</v>
      </c>
      <c r="F453" t="s">
        <v>1611</v>
      </c>
      <c r="M453" t="s">
        <v>1088</v>
      </c>
    </row>
    <row r="454" spans="1:13" x14ac:dyDescent="0.25">
      <c r="F454" t="s">
        <v>1612</v>
      </c>
    </row>
    <row r="455" spans="1:13" x14ac:dyDescent="0.25">
      <c r="F455" s="231" t="s">
        <v>1609</v>
      </c>
    </row>
    <row r="456" spans="1:13" x14ac:dyDescent="0.25">
      <c r="F456" s="231" t="s">
        <v>1610</v>
      </c>
    </row>
    <row r="457" spans="1:13" x14ac:dyDescent="0.25">
      <c r="F457" s="231" t="s">
        <v>1613</v>
      </c>
    </row>
    <row r="459" spans="1:13" s="136" customFormat="1" ht="18.75" x14ac:dyDescent="0.3">
      <c r="A459" s="135" t="s">
        <v>1899</v>
      </c>
    </row>
    <row r="460" spans="1:13" s="136" customFormat="1" x14ac:dyDescent="0.25">
      <c r="A460" s="137" t="s">
        <v>516</v>
      </c>
      <c r="B460" s="137" t="s">
        <v>538</v>
      </c>
      <c r="C460" s="137" t="s">
        <v>899</v>
      </c>
      <c r="D460" s="137" t="s">
        <v>1223</v>
      </c>
      <c r="E460" s="137" t="s">
        <v>1222</v>
      </c>
      <c r="F460" s="137" t="s">
        <v>528</v>
      </c>
      <c r="G460" s="137" t="s">
        <v>529</v>
      </c>
      <c r="H460" s="137" t="s">
        <v>530</v>
      </c>
      <c r="I460" s="137" t="s">
        <v>533</v>
      </c>
      <c r="J460" s="137" t="s">
        <v>534</v>
      </c>
      <c r="K460" s="137" t="s">
        <v>1224</v>
      </c>
      <c r="L460" s="137" t="s">
        <v>1275</v>
      </c>
      <c r="M460" s="137" t="s">
        <v>537</v>
      </c>
    </row>
    <row r="461" spans="1:13" x14ac:dyDescent="0.25">
      <c r="B461" t="s">
        <v>1069</v>
      </c>
      <c r="C461" t="s">
        <v>53</v>
      </c>
      <c r="D461" t="s">
        <v>1070</v>
      </c>
      <c r="E461" t="s">
        <v>1072</v>
      </c>
      <c r="F461" s="231" t="s">
        <v>1604</v>
      </c>
      <c r="G461" t="s">
        <v>1074</v>
      </c>
      <c r="H461" t="s">
        <v>1068</v>
      </c>
      <c r="I461" t="s">
        <v>1075</v>
      </c>
      <c r="J461" t="s">
        <v>1076</v>
      </c>
      <c r="K461" t="s">
        <v>1077</v>
      </c>
      <c r="L461" t="s">
        <v>1078</v>
      </c>
      <c r="M461" t="s">
        <v>2873</v>
      </c>
    </row>
    <row r="462" spans="1:13" x14ac:dyDescent="0.25">
      <c r="C462" t="s">
        <v>54</v>
      </c>
      <c r="D462" t="s">
        <v>1071</v>
      </c>
      <c r="E462" t="s">
        <v>1073</v>
      </c>
      <c r="F462" t="s">
        <v>1603</v>
      </c>
      <c r="G462" t="s">
        <v>3022</v>
      </c>
      <c r="I462" t="s">
        <v>1608</v>
      </c>
      <c r="K462" t="s">
        <v>1352</v>
      </c>
      <c r="L462" s="69" t="s">
        <v>2805</v>
      </c>
    </row>
    <row r="463" spans="1:13" x14ac:dyDescent="0.25">
      <c r="C463" t="s">
        <v>55</v>
      </c>
      <c r="F463" t="s">
        <v>1606</v>
      </c>
      <c r="K463" t="s">
        <v>1353</v>
      </c>
      <c r="L463" t="s">
        <v>2806</v>
      </c>
    </row>
    <row r="464" spans="1:13" x14ac:dyDescent="0.25">
      <c r="C464" t="s">
        <v>56</v>
      </c>
      <c r="F464" t="s">
        <v>1419</v>
      </c>
      <c r="K464" t="s">
        <v>1354</v>
      </c>
      <c r="L464" t="s">
        <v>2807</v>
      </c>
    </row>
    <row r="465" spans="1:13" x14ac:dyDescent="0.25">
      <c r="C465" t="s">
        <v>57</v>
      </c>
      <c r="F465" t="s">
        <v>1605</v>
      </c>
      <c r="L465" t="s">
        <v>2808</v>
      </c>
    </row>
    <row r="466" spans="1:13" x14ac:dyDescent="0.25">
      <c r="C466" t="s">
        <v>58</v>
      </c>
      <c r="F466" t="s">
        <v>1607</v>
      </c>
      <c r="L466" t="s">
        <v>2809</v>
      </c>
    </row>
    <row r="467" spans="1:13" x14ac:dyDescent="0.25">
      <c r="C467" t="s">
        <v>59</v>
      </c>
      <c r="F467" t="s">
        <v>2875</v>
      </c>
      <c r="L467" t="s">
        <v>2810</v>
      </c>
    </row>
    <row r="468" spans="1:13" x14ac:dyDescent="0.25">
      <c r="L468" t="s">
        <v>2811</v>
      </c>
    </row>
    <row r="469" spans="1:13" x14ac:dyDescent="0.25">
      <c r="L469" t="s">
        <v>2812</v>
      </c>
    </row>
    <row r="470" spans="1:13" x14ac:dyDescent="0.25">
      <c r="F470" s="93"/>
      <c r="L470" t="s">
        <v>2813</v>
      </c>
    </row>
    <row r="471" spans="1:13" x14ac:dyDescent="0.25">
      <c r="F471" s="93"/>
      <c r="L471" t="s">
        <v>2814</v>
      </c>
    </row>
    <row r="472" spans="1:13" x14ac:dyDescent="0.25">
      <c r="F472" s="93"/>
      <c r="L472" t="s">
        <v>2815</v>
      </c>
    </row>
    <row r="473" spans="1:13" x14ac:dyDescent="0.25">
      <c r="F473" s="101"/>
    </row>
    <row r="474" spans="1:13" x14ac:dyDescent="0.25">
      <c r="F474" s="101"/>
    </row>
    <row r="475" spans="1:13" x14ac:dyDescent="0.25">
      <c r="F475" s="101"/>
    </row>
    <row r="478" spans="1:13" s="136" customFormat="1" ht="18.75" x14ac:dyDescent="0.3">
      <c r="A478" s="135" t="s">
        <v>1854</v>
      </c>
    </row>
    <row r="479" spans="1:13" s="136" customFormat="1" x14ac:dyDescent="0.25">
      <c r="A479" s="137" t="s">
        <v>516</v>
      </c>
      <c r="B479" s="137" t="s">
        <v>538</v>
      </c>
      <c r="C479" s="137" t="s">
        <v>899</v>
      </c>
      <c r="D479" s="137" t="s">
        <v>1223</v>
      </c>
      <c r="E479" s="137" t="s">
        <v>1222</v>
      </c>
      <c r="F479" s="137" t="s">
        <v>528</v>
      </c>
      <c r="G479" s="137" t="s">
        <v>529</v>
      </c>
      <c r="H479" s="137" t="s">
        <v>530</v>
      </c>
      <c r="I479" s="137" t="s">
        <v>533</v>
      </c>
      <c r="J479" s="137" t="s">
        <v>534</v>
      </c>
      <c r="K479" s="137" t="s">
        <v>1224</v>
      </c>
      <c r="L479" s="137" t="s">
        <v>1275</v>
      </c>
      <c r="M479" s="137" t="s">
        <v>537</v>
      </c>
    </row>
    <row r="480" spans="1:13" x14ac:dyDescent="0.25">
      <c r="A480" t="s">
        <v>521</v>
      </c>
    </row>
    <row r="481" spans="1:13" x14ac:dyDescent="0.25">
      <c r="B481" t="s">
        <v>1095</v>
      </c>
      <c r="C481" t="s">
        <v>61</v>
      </c>
      <c r="D481" t="s">
        <v>1625</v>
      </c>
      <c r="E481" t="s">
        <v>1098</v>
      </c>
      <c r="F481" t="s">
        <v>1620</v>
      </c>
      <c r="G481" t="s">
        <v>1618</v>
      </c>
      <c r="H481" t="s">
        <v>1617</v>
      </c>
      <c r="I481" t="s">
        <v>3020</v>
      </c>
      <c r="J481" t="s">
        <v>1355</v>
      </c>
      <c r="L481" s="69" t="s">
        <v>2054</v>
      </c>
    </row>
    <row r="482" spans="1:13" x14ac:dyDescent="0.25">
      <c r="C482" t="s">
        <v>67</v>
      </c>
      <c r="D482" t="s">
        <v>1096</v>
      </c>
      <c r="E482" t="s">
        <v>1099</v>
      </c>
      <c r="F482" t="s">
        <v>1621</v>
      </c>
      <c r="G482" t="s">
        <v>1619</v>
      </c>
      <c r="J482" t="s">
        <v>1101</v>
      </c>
      <c r="L482" s="93" t="s">
        <v>2158</v>
      </c>
    </row>
    <row r="483" spans="1:13" x14ac:dyDescent="0.25">
      <c r="C483" t="s">
        <v>62</v>
      </c>
      <c r="D483" t="s">
        <v>1097</v>
      </c>
      <c r="F483" t="s">
        <v>1622</v>
      </c>
      <c r="L483" t="s">
        <v>2159</v>
      </c>
    </row>
    <row r="484" spans="1:13" x14ac:dyDescent="0.25">
      <c r="C484" t="s">
        <v>2352</v>
      </c>
      <c r="F484" t="s">
        <v>1624</v>
      </c>
      <c r="L484" t="s">
        <v>2160</v>
      </c>
    </row>
    <row r="485" spans="1:13" x14ac:dyDescent="0.25">
      <c r="C485" t="s">
        <v>66</v>
      </c>
      <c r="F485" t="s">
        <v>1623</v>
      </c>
      <c r="L485" t="s">
        <v>2161</v>
      </c>
    </row>
    <row r="486" spans="1:13" x14ac:dyDescent="0.25">
      <c r="C486" t="s">
        <v>64</v>
      </c>
      <c r="L486" t="s">
        <v>2162</v>
      </c>
    </row>
    <row r="487" spans="1:13" x14ac:dyDescent="0.25">
      <c r="L487" t="s">
        <v>2163</v>
      </c>
    </row>
    <row r="488" spans="1:13" x14ac:dyDescent="0.25">
      <c r="L488" t="s">
        <v>2164</v>
      </c>
    </row>
    <row r="489" spans="1:13" x14ac:dyDescent="0.25">
      <c r="L489" t="s">
        <v>2165</v>
      </c>
    </row>
    <row r="490" spans="1:13" x14ac:dyDescent="0.25">
      <c r="L490" t="s">
        <v>2166</v>
      </c>
    </row>
    <row r="491" spans="1:13" x14ac:dyDescent="0.25">
      <c r="B491" t="s">
        <v>1089</v>
      </c>
      <c r="E491" t="s">
        <v>1092</v>
      </c>
      <c r="I491" t="s">
        <v>1349</v>
      </c>
      <c r="K491" t="s">
        <v>1093</v>
      </c>
      <c r="L491" s="69" t="s">
        <v>2598</v>
      </c>
      <c r="M491" t="s">
        <v>2894</v>
      </c>
    </row>
    <row r="492" spans="1:13" x14ac:dyDescent="0.25">
      <c r="B492" t="s">
        <v>1090</v>
      </c>
      <c r="I492" t="s">
        <v>1351</v>
      </c>
      <c r="K492" t="s">
        <v>1094</v>
      </c>
      <c r="M492" t="s">
        <v>1616</v>
      </c>
    </row>
    <row r="493" spans="1:13" x14ac:dyDescent="0.25">
      <c r="B493" t="s">
        <v>1091</v>
      </c>
      <c r="M493" t="s">
        <v>2563</v>
      </c>
    </row>
    <row r="495" spans="1:13" s="136" customFormat="1" ht="18.75" x14ac:dyDescent="0.3">
      <c r="A495" s="135" t="s">
        <v>1855</v>
      </c>
    </row>
    <row r="496" spans="1:13" s="136" customFormat="1" x14ac:dyDescent="0.25">
      <c r="A496" s="137" t="s">
        <v>516</v>
      </c>
      <c r="B496" s="137" t="s">
        <v>538</v>
      </c>
      <c r="C496" s="137" t="s">
        <v>899</v>
      </c>
      <c r="D496" s="137" t="s">
        <v>1223</v>
      </c>
      <c r="E496" s="137" t="s">
        <v>1222</v>
      </c>
      <c r="F496" s="137" t="s">
        <v>528</v>
      </c>
      <c r="G496" s="137" t="s">
        <v>529</v>
      </c>
      <c r="H496" s="137" t="s">
        <v>530</v>
      </c>
      <c r="I496" s="137" t="s">
        <v>533</v>
      </c>
      <c r="J496" s="137" t="s">
        <v>534</v>
      </c>
      <c r="K496" s="137" t="s">
        <v>1224</v>
      </c>
      <c r="L496" s="137" t="s">
        <v>1275</v>
      </c>
      <c r="M496" s="137" t="s">
        <v>537</v>
      </c>
    </row>
    <row r="497" spans="1:13" x14ac:dyDescent="0.25">
      <c r="A497" s="93" t="s">
        <v>3023</v>
      </c>
    </row>
    <row r="498" spans="1:13" x14ac:dyDescent="0.25">
      <c r="A498" s="93" t="s">
        <v>2210</v>
      </c>
    </row>
    <row r="499" spans="1:13" x14ac:dyDescent="0.25">
      <c r="A499" s="93" t="s">
        <v>2211</v>
      </c>
    </row>
    <row r="500" spans="1:13" x14ac:dyDescent="0.25">
      <c r="A500" t="s">
        <v>2209</v>
      </c>
    </row>
    <row r="501" spans="1:13" x14ac:dyDescent="0.25">
      <c r="A501" t="s">
        <v>1626</v>
      </c>
      <c r="B501" t="s">
        <v>1102</v>
      </c>
      <c r="C501" t="s">
        <v>881</v>
      </c>
      <c r="D501" s="93" t="s">
        <v>2215</v>
      </c>
      <c r="E501" t="s">
        <v>1121</v>
      </c>
      <c r="F501" t="s">
        <v>3024</v>
      </c>
      <c r="G501" t="s">
        <v>1146</v>
      </c>
      <c r="H501" s="93" t="s">
        <v>2216</v>
      </c>
      <c r="I501" t="s">
        <v>3031</v>
      </c>
      <c r="J501" t="s">
        <v>1158</v>
      </c>
      <c r="K501" t="s">
        <v>1161</v>
      </c>
      <c r="L501" s="69" t="s">
        <v>2850</v>
      </c>
      <c r="M501" t="s">
        <v>2208</v>
      </c>
    </row>
    <row r="502" spans="1:13" x14ac:dyDescent="0.25">
      <c r="B502" t="s">
        <v>1103</v>
      </c>
      <c r="C502" t="s">
        <v>135</v>
      </c>
      <c r="D502" s="93" t="s">
        <v>3025</v>
      </c>
      <c r="E502" t="s">
        <v>1122</v>
      </c>
      <c r="F502" t="s">
        <v>1128</v>
      </c>
      <c r="G502" t="s">
        <v>1147</v>
      </c>
      <c r="H502" s="93" t="s">
        <v>2217</v>
      </c>
      <c r="I502" t="s">
        <v>1151</v>
      </c>
      <c r="J502" t="s">
        <v>1159</v>
      </c>
      <c r="K502" s="93" t="s">
        <v>2206</v>
      </c>
      <c r="L502" s="93" t="s">
        <v>2851</v>
      </c>
      <c r="M502" t="s">
        <v>1627</v>
      </c>
    </row>
    <row r="503" spans="1:13" x14ac:dyDescent="0.25">
      <c r="B503" t="s">
        <v>1104</v>
      </c>
      <c r="C503" t="s">
        <v>869</v>
      </c>
      <c r="D503" t="s">
        <v>1114</v>
      </c>
      <c r="E503" t="s">
        <v>1127</v>
      </c>
      <c r="F503" t="s">
        <v>1129</v>
      </c>
      <c r="G503" s="101" t="s">
        <v>3026</v>
      </c>
      <c r="H503" t="s">
        <v>1149</v>
      </c>
      <c r="I503" t="s">
        <v>1152</v>
      </c>
      <c r="K503" t="s">
        <v>1162</v>
      </c>
      <c r="L503" t="s">
        <v>2852</v>
      </c>
      <c r="M503" t="s">
        <v>1628</v>
      </c>
    </row>
    <row r="504" spans="1:13" x14ac:dyDescent="0.25">
      <c r="B504" t="s">
        <v>1105</v>
      </c>
      <c r="C504" t="s">
        <v>870</v>
      </c>
      <c r="D504" t="s">
        <v>1116</v>
      </c>
      <c r="F504" t="s">
        <v>1130</v>
      </c>
      <c r="I504" t="s">
        <v>2207</v>
      </c>
      <c r="K504" t="s">
        <v>1163</v>
      </c>
      <c r="L504" t="s">
        <v>2853</v>
      </c>
      <c r="M504" t="s">
        <v>2212</v>
      </c>
    </row>
    <row r="505" spans="1:13" x14ac:dyDescent="0.25">
      <c r="B505" t="s">
        <v>1106</v>
      </c>
      <c r="C505" t="s">
        <v>136</v>
      </c>
      <c r="D505" t="s">
        <v>1117</v>
      </c>
      <c r="F505" t="s">
        <v>1131</v>
      </c>
      <c r="I505" t="s">
        <v>1153</v>
      </c>
      <c r="K505" t="s">
        <v>1164</v>
      </c>
      <c r="L505" t="s">
        <v>2854</v>
      </c>
      <c r="M505" t="s">
        <v>1629</v>
      </c>
    </row>
    <row r="506" spans="1:13" x14ac:dyDescent="0.25">
      <c r="B506" t="s">
        <v>1107</v>
      </c>
      <c r="C506" t="s">
        <v>871</v>
      </c>
      <c r="D506" t="s">
        <v>1118</v>
      </c>
      <c r="F506" t="s">
        <v>1132</v>
      </c>
      <c r="I506" t="s">
        <v>366</v>
      </c>
      <c r="K506" t="s">
        <v>1360</v>
      </c>
      <c r="L506" t="s">
        <v>2855</v>
      </c>
      <c r="M506" t="s">
        <v>2213</v>
      </c>
    </row>
    <row r="507" spans="1:13" x14ac:dyDescent="0.25">
      <c r="B507" t="s">
        <v>1108</v>
      </c>
      <c r="C507" t="s">
        <v>874</v>
      </c>
      <c r="D507" t="s">
        <v>1119</v>
      </c>
      <c r="F507" t="s">
        <v>1133</v>
      </c>
      <c r="I507" t="s">
        <v>1155</v>
      </c>
      <c r="K507" t="s">
        <v>1167</v>
      </c>
      <c r="L507" t="s">
        <v>2856</v>
      </c>
      <c r="M507" t="s">
        <v>1630</v>
      </c>
    </row>
    <row r="508" spans="1:13" x14ac:dyDescent="0.25">
      <c r="B508" t="s">
        <v>1109</v>
      </c>
      <c r="C508" t="s">
        <v>170</v>
      </c>
      <c r="D508" t="s">
        <v>1120</v>
      </c>
      <c r="F508" t="s">
        <v>1134</v>
      </c>
      <c r="I508" t="s">
        <v>1156</v>
      </c>
      <c r="K508" t="s">
        <v>1168</v>
      </c>
      <c r="L508" t="s">
        <v>2857</v>
      </c>
    </row>
    <row r="509" spans="1:13" x14ac:dyDescent="0.25">
      <c r="B509" t="s">
        <v>1110</v>
      </c>
      <c r="D509" s="164" t="s">
        <v>2214</v>
      </c>
      <c r="F509" t="s">
        <v>1135</v>
      </c>
      <c r="K509" t="s">
        <v>1169</v>
      </c>
      <c r="L509" t="s">
        <v>2858</v>
      </c>
    </row>
    <row r="510" spans="1:13" x14ac:dyDescent="0.25">
      <c r="B510" t="s">
        <v>1111</v>
      </c>
      <c r="F510" t="s">
        <v>1136</v>
      </c>
      <c r="K510" t="s">
        <v>1170</v>
      </c>
      <c r="L510" t="s">
        <v>2859</v>
      </c>
    </row>
    <row r="511" spans="1:13" x14ac:dyDescent="0.25">
      <c r="B511" t="s">
        <v>1112</v>
      </c>
      <c r="F511" t="s">
        <v>1137</v>
      </c>
      <c r="K511" t="s">
        <v>1171</v>
      </c>
      <c r="L511" t="s">
        <v>2860</v>
      </c>
    </row>
    <row r="512" spans="1:13" x14ac:dyDescent="0.25">
      <c r="B512" t="s">
        <v>1113</v>
      </c>
      <c r="F512" t="s">
        <v>1138</v>
      </c>
      <c r="L512" t="s">
        <v>1172</v>
      </c>
    </row>
    <row r="513" spans="6:12" x14ac:dyDescent="0.25">
      <c r="F513" t="s">
        <v>1139</v>
      </c>
      <c r="L513" t="s">
        <v>1173</v>
      </c>
    </row>
    <row r="514" spans="6:12" x14ac:dyDescent="0.25">
      <c r="F514" t="s">
        <v>1144</v>
      </c>
      <c r="L514" t="s">
        <v>1174</v>
      </c>
    </row>
    <row r="515" spans="6:12" x14ac:dyDescent="0.25">
      <c r="F515" t="s">
        <v>1145</v>
      </c>
      <c r="L515" t="s">
        <v>1176</v>
      </c>
    </row>
    <row r="516" spans="6:12" x14ac:dyDescent="0.25">
      <c r="F516" s="93" t="s">
        <v>2668</v>
      </c>
      <c r="L516" s="69" t="s">
        <v>2604</v>
      </c>
    </row>
    <row r="517" spans="6:12" x14ac:dyDescent="0.25">
      <c r="L517" s="113" t="s">
        <v>2612</v>
      </c>
    </row>
    <row r="534" spans="1:13" s="136" customFormat="1" ht="18.75" x14ac:dyDescent="0.3">
      <c r="A534" s="135" t="s">
        <v>1856</v>
      </c>
    </row>
    <row r="535" spans="1:13" s="136" customFormat="1" x14ac:dyDescent="0.25">
      <c r="A535" s="137" t="s">
        <v>516</v>
      </c>
      <c r="B535" s="137" t="s">
        <v>538</v>
      </c>
      <c r="C535" s="137" t="s">
        <v>899</v>
      </c>
      <c r="D535" s="137" t="s">
        <v>1223</v>
      </c>
      <c r="E535" s="137" t="s">
        <v>1222</v>
      </c>
      <c r="F535" s="137" t="s">
        <v>528</v>
      </c>
      <c r="G535" s="137" t="s">
        <v>529</v>
      </c>
      <c r="H535" s="137" t="s">
        <v>530</v>
      </c>
      <c r="I535" s="137" t="s">
        <v>533</v>
      </c>
      <c r="J535" s="137" t="s">
        <v>534</v>
      </c>
      <c r="K535" s="137" t="s">
        <v>1224</v>
      </c>
      <c r="L535" s="137" t="s">
        <v>1275</v>
      </c>
      <c r="M535" s="137" t="s">
        <v>537</v>
      </c>
    </row>
    <row r="536" spans="1:13" x14ac:dyDescent="0.25">
      <c r="C536" t="s">
        <v>138</v>
      </c>
      <c r="D536" t="s">
        <v>1115</v>
      </c>
      <c r="E536" t="s">
        <v>1123</v>
      </c>
      <c r="F536" t="s">
        <v>1140</v>
      </c>
      <c r="G536" t="s">
        <v>1148</v>
      </c>
      <c r="H536" t="s">
        <v>1150</v>
      </c>
      <c r="I536" t="s">
        <v>1154</v>
      </c>
      <c r="J536" t="s">
        <v>3027</v>
      </c>
      <c r="K536" t="s">
        <v>1165</v>
      </c>
      <c r="L536" t="s">
        <v>1175</v>
      </c>
      <c r="M536" t="s">
        <v>1631</v>
      </c>
    </row>
    <row r="537" spans="1:13" x14ac:dyDescent="0.25">
      <c r="C537" t="s">
        <v>139</v>
      </c>
      <c r="E537" t="s">
        <v>1124</v>
      </c>
      <c r="F537" t="s">
        <v>1140</v>
      </c>
      <c r="I537" t="s">
        <v>1157</v>
      </c>
      <c r="J537" t="s">
        <v>1160</v>
      </c>
      <c r="K537" t="s">
        <v>1166</v>
      </c>
      <c r="M537" t="s">
        <v>1632</v>
      </c>
    </row>
    <row r="538" spans="1:13" x14ac:dyDescent="0.25">
      <c r="C538" t="s">
        <v>137</v>
      </c>
      <c r="E538" t="s">
        <v>1125</v>
      </c>
      <c r="F538" t="s">
        <v>1140</v>
      </c>
    </row>
    <row r="539" spans="1:13" x14ac:dyDescent="0.25">
      <c r="E539" t="s">
        <v>1126</v>
      </c>
      <c r="F539" t="s">
        <v>1141</v>
      </c>
    </row>
    <row r="540" spans="1:13" x14ac:dyDescent="0.25">
      <c r="E540" t="s">
        <v>1177</v>
      </c>
      <c r="F540" t="s">
        <v>1142</v>
      </c>
    </row>
    <row r="541" spans="1:13" x14ac:dyDescent="0.25">
      <c r="F541" t="s">
        <v>1824</v>
      </c>
    </row>
    <row r="542" spans="1:13" x14ac:dyDescent="0.25">
      <c r="F542" t="s">
        <v>1143</v>
      </c>
    </row>
    <row r="543" spans="1:13" x14ac:dyDescent="0.25">
      <c r="F543" s="93" t="s">
        <v>3032</v>
      </c>
    </row>
    <row r="544" spans="1:13" x14ac:dyDescent="0.25">
      <c r="F544" t="s">
        <v>3029</v>
      </c>
    </row>
    <row r="545" spans="1:13" x14ac:dyDescent="0.25">
      <c r="F545" t="s">
        <v>3030</v>
      </c>
    </row>
    <row r="546" spans="1:13" x14ac:dyDescent="0.25">
      <c r="F546" t="s">
        <v>3028</v>
      </c>
    </row>
    <row r="547" spans="1:13" x14ac:dyDescent="0.25">
      <c r="F547" s="231" t="s">
        <v>1825</v>
      </c>
    </row>
    <row r="549" spans="1:13" x14ac:dyDescent="0.25">
      <c r="F549" s="101"/>
    </row>
    <row r="554" spans="1:13" s="136" customFormat="1" ht="18.75" x14ac:dyDescent="0.3">
      <c r="A554" s="135" t="s">
        <v>1857</v>
      </c>
    </row>
    <row r="555" spans="1:13" s="136" customFormat="1" x14ac:dyDescent="0.25">
      <c r="A555" s="137" t="s">
        <v>516</v>
      </c>
      <c r="B555" s="137" t="s">
        <v>538</v>
      </c>
      <c r="C555" s="137" t="s">
        <v>899</v>
      </c>
      <c r="D555" s="137" t="s">
        <v>1223</v>
      </c>
      <c r="E555" s="137" t="s">
        <v>1222</v>
      </c>
      <c r="F555" s="137" t="s">
        <v>528</v>
      </c>
      <c r="G555" s="137" t="s">
        <v>529</v>
      </c>
      <c r="H555" s="137" t="s">
        <v>530</v>
      </c>
      <c r="I555" s="137" t="s">
        <v>533</v>
      </c>
      <c r="J555" s="137" t="s">
        <v>534</v>
      </c>
      <c r="K555" s="137" t="s">
        <v>1224</v>
      </c>
      <c r="L555" s="137" t="s">
        <v>1275</v>
      </c>
      <c r="M555" s="137" t="s">
        <v>537</v>
      </c>
    </row>
    <row r="556" spans="1:13" x14ac:dyDescent="0.25">
      <c r="C556" t="s">
        <v>134</v>
      </c>
      <c r="D556" t="s">
        <v>1187</v>
      </c>
      <c r="E556" t="s">
        <v>1191</v>
      </c>
      <c r="F556" t="s">
        <v>1638</v>
      </c>
      <c r="G556" t="s">
        <v>1649</v>
      </c>
      <c r="H556" t="s">
        <v>2483</v>
      </c>
      <c r="I556" t="s">
        <v>1203</v>
      </c>
      <c r="J556" t="s">
        <v>1206</v>
      </c>
      <c r="K556" t="s">
        <v>1211</v>
      </c>
      <c r="L556" t="s">
        <v>1214</v>
      </c>
      <c r="M556" t="s">
        <v>1653</v>
      </c>
    </row>
    <row r="557" spans="1:13" x14ac:dyDescent="0.25">
      <c r="C557" t="s">
        <v>872</v>
      </c>
      <c r="E557" t="s">
        <v>1192</v>
      </c>
      <c r="F557" s="93" t="s">
        <v>1907</v>
      </c>
      <c r="G557" t="s">
        <v>1650</v>
      </c>
      <c r="I557" t="s">
        <v>1202</v>
      </c>
      <c r="J557" t="s">
        <v>1207</v>
      </c>
      <c r="K557" t="s">
        <v>1212</v>
      </c>
      <c r="L557" s="69" t="s">
        <v>2596</v>
      </c>
      <c r="M557" t="s">
        <v>1654</v>
      </c>
    </row>
    <row r="558" spans="1:13" x14ac:dyDescent="0.25">
      <c r="C558" t="s">
        <v>133</v>
      </c>
      <c r="E558" t="s">
        <v>1193</v>
      </c>
      <c r="F558" t="s">
        <v>1639</v>
      </c>
      <c r="G558" s="93" t="s">
        <v>1906</v>
      </c>
      <c r="K558" t="s">
        <v>1213</v>
      </c>
      <c r="L558" s="93" t="s">
        <v>2167</v>
      </c>
      <c r="M558" t="s">
        <v>1655</v>
      </c>
    </row>
    <row r="559" spans="1:13" x14ac:dyDescent="0.25">
      <c r="C559" t="s">
        <v>873</v>
      </c>
      <c r="E559" t="s">
        <v>1194</v>
      </c>
      <c r="F559" t="s">
        <v>1640</v>
      </c>
      <c r="G559" s="101" t="s">
        <v>1405</v>
      </c>
      <c r="K559" t="s">
        <v>1215</v>
      </c>
      <c r="L559" t="s">
        <v>2168</v>
      </c>
      <c r="M559" t="s">
        <v>3006</v>
      </c>
    </row>
    <row r="560" spans="1:13" x14ac:dyDescent="0.25">
      <c r="C560" t="s">
        <v>1186</v>
      </c>
      <c r="F560" t="s">
        <v>1641</v>
      </c>
      <c r="G560" t="s">
        <v>1651</v>
      </c>
      <c r="K560" t="s">
        <v>1904</v>
      </c>
      <c r="L560" t="s">
        <v>2169</v>
      </c>
    </row>
    <row r="561" spans="1:13" x14ac:dyDescent="0.25">
      <c r="C561" t="s">
        <v>376</v>
      </c>
      <c r="F561" t="s">
        <v>1642</v>
      </c>
      <c r="L561" t="s">
        <v>2170</v>
      </c>
    </row>
    <row r="562" spans="1:13" x14ac:dyDescent="0.25">
      <c r="F562" t="s">
        <v>1643</v>
      </c>
      <c r="L562" t="s">
        <v>2171</v>
      </c>
    </row>
    <row r="563" spans="1:13" x14ac:dyDescent="0.25">
      <c r="F563" s="101" t="s">
        <v>1403</v>
      </c>
      <c r="L563" t="s">
        <v>2172</v>
      </c>
    </row>
    <row r="564" spans="1:13" x14ac:dyDescent="0.25">
      <c r="F564" t="s">
        <v>1644</v>
      </c>
      <c r="L564" s="69" t="s">
        <v>2795</v>
      </c>
    </row>
    <row r="565" spans="1:13" x14ac:dyDescent="0.25">
      <c r="F565" t="s">
        <v>1645</v>
      </c>
      <c r="L565" t="s">
        <v>2796</v>
      </c>
    </row>
    <row r="566" spans="1:13" x14ac:dyDescent="0.25">
      <c r="F566" s="93" t="s">
        <v>1905</v>
      </c>
      <c r="L566" t="s">
        <v>2797</v>
      </c>
    </row>
    <row r="567" spans="1:13" x14ac:dyDescent="0.25">
      <c r="F567" t="s">
        <v>1646</v>
      </c>
      <c r="L567" t="s">
        <v>2798</v>
      </c>
    </row>
    <row r="568" spans="1:13" x14ac:dyDescent="0.25">
      <c r="F568" t="s">
        <v>1647</v>
      </c>
      <c r="L568" t="s">
        <v>2799</v>
      </c>
    </row>
    <row r="569" spans="1:13" x14ac:dyDescent="0.25">
      <c r="F569" t="s">
        <v>1648</v>
      </c>
      <c r="L569" t="s">
        <v>2800</v>
      </c>
    </row>
    <row r="570" spans="1:13" x14ac:dyDescent="0.25">
      <c r="F570" t="s">
        <v>1197</v>
      </c>
      <c r="L570" t="s">
        <v>2801</v>
      </c>
    </row>
    <row r="571" spans="1:13" x14ac:dyDescent="0.25">
      <c r="F571" t="s">
        <v>1197</v>
      </c>
      <c r="L571" t="s">
        <v>2802</v>
      </c>
    </row>
    <row r="572" spans="1:13" x14ac:dyDescent="0.25">
      <c r="F572" t="s">
        <v>1197</v>
      </c>
      <c r="L572" t="s">
        <v>2803</v>
      </c>
    </row>
    <row r="573" spans="1:13" x14ac:dyDescent="0.25">
      <c r="F573" t="s">
        <v>1637</v>
      </c>
      <c r="L573" t="s">
        <v>2644</v>
      </c>
    </row>
    <row r="575" spans="1:13" s="136" customFormat="1" ht="18.75" x14ac:dyDescent="0.3">
      <c r="A575" s="135" t="s">
        <v>1858</v>
      </c>
    </row>
    <row r="576" spans="1:13" s="136" customFormat="1" x14ac:dyDescent="0.25">
      <c r="A576" s="137" t="s">
        <v>516</v>
      </c>
      <c r="B576" s="137" t="s">
        <v>538</v>
      </c>
      <c r="C576" s="137" t="s">
        <v>899</v>
      </c>
      <c r="D576" s="137" t="s">
        <v>1223</v>
      </c>
      <c r="E576" s="137" t="s">
        <v>1222</v>
      </c>
      <c r="F576" s="137" t="s">
        <v>528</v>
      </c>
      <c r="G576" s="137" t="s">
        <v>529</v>
      </c>
      <c r="H576" s="137" t="s">
        <v>530</v>
      </c>
      <c r="I576" s="137" t="s">
        <v>533</v>
      </c>
      <c r="J576" s="137" t="s">
        <v>534</v>
      </c>
      <c r="K576" s="137" t="s">
        <v>1224</v>
      </c>
      <c r="L576" s="137" t="s">
        <v>1275</v>
      </c>
      <c r="M576" s="137" t="s">
        <v>537</v>
      </c>
    </row>
    <row r="577" spans="1:13" x14ac:dyDescent="0.25">
      <c r="A577" t="s">
        <v>1823</v>
      </c>
      <c r="L577" s="69" t="s">
        <v>2615</v>
      </c>
    </row>
    <row r="578" spans="1:13" x14ac:dyDescent="0.25">
      <c r="A578" t="s">
        <v>1633</v>
      </c>
    </row>
    <row r="579" spans="1:13" x14ac:dyDescent="0.25">
      <c r="A579" t="s">
        <v>1634</v>
      </c>
    </row>
    <row r="580" spans="1:13" x14ac:dyDescent="0.25">
      <c r="B580" t="s">
        <v>1178</v>
      </c>
      <c r="C580" t="s">
        <v>883</v>
      </c>
      <c r="D580" t="s">
        <v>1188</v>
      </c>
      <c r="E580" s="93" t="s">
        <v>2035</v>
      </c>
      <c r="F580" t="s">
        <v>3034</v>
      </c>
      <c r="G580" s="93" t="s">
        <v>3033</v>
      </c>
      <c r="H580" t="s">
        <v>1201</v>
      </c>
      <c r="I580" t="s">
        <v>1204</v>
      </c>
      <c r="J580" t="s">
        <v>1208</v>
      </c>
      <c r="L580" t="s">
        <v>927</v>
      </c>
      <c r="M580" t="s">
        <v>1656</v>
      </c>
    </row>
    <row r="581" spans="1:13" x14ac:dyDescent="0.25">
      <c r="B581" t="s">
        <v>1635</v>
      </c>
      <c r="C581" t="s">
        <v>130</v>
      </c>
      <c r="D581" t="s">
        <v>1189</v>
      </c>
      <c r="E581" t="s">
        <v>1195</v>
      </c>
      <c r="F581" t="s">
        <v>1636</v>
      </c>
      <c r="G581" t="s">
        <v>1652</v>
      </c>
      <c r="I581" t="s">
        <v>1205</v>
      </c>
      <c r="J581" t="s">
        <v>1209</v>
      </c>
      <c r="L581" s="69" t="s">
        <v>2617</v>
      </c>
      <c r="M581" t="s">
        <v>1657</v>
      </c>
    </row>
    <row r="582" spans="1:13" x14ac:dyDescent="0.25">
      <c r="B582" t="s">
        <v>1179</v>
      </c>
      <c r="C582" t="s">
        <v>129</v>
      </c>
      <c r="D582" t="s">
        <v>1190</v>
      </c>
      <c r="E582" t="s">
        <v>1196</v>
      </c>
      <c r="F582" t="s">
        <v>1198</v>
      </c>
      <c r="I582" t="s">
        <v>1826</v>
      </c>
      <c r="J582" t="s">
        <v>1210</v>
      </c>
      <c r="L582" t="s">
        <v>1216</v>
      </c>
    </row>
    <row r="583" spans="1:13" x14ac:dyDescent="0.25">
      <c r="B583" t="s">
        <v>1180</v>
      </c>
      <c r="C583" t="s">
        <v>131</v>
      </c>
      <c r="F583" t="s">
        <v>3035</v>
      </c>
      <c r="L583" t="s">
        <v>1217</v>
      </c>
    </row>
    <row r="584" spans="1:13" x14ac:dyDescent="0.25">
      <c r="B584" t="s">
        <v>1181</v>
      </c>
      <c r="C584" t="s">
        <v>132</v>
      </c>
      <c r="F584" t="s">
        <v>1199</v>
      </c>
      <c r="L584" t="s">
        <v>1218</v>
      </c>
    </row>
    <row r="585" spans="1:13" x14ac:dyDescent="0.25">
      <c r="B585" t="s">
        <v>1182</v>
      </c>
      <c r="C585" t="s">
        <v>327</v>
      </c>
      <c r="F585" t="s">
        <v>1200</v>
      </c>
      <c r="L585" t="s">
        <v>1219</v>
      </c>
    </row>
    <row r="586" spans="1:13" x14ac:dyDescent="0.25">
      <c r="B586" t="s">
        <v>1183</v>
      </c>
      <c r="F586" t="s">
        <v>3038</v>
      </c>
      <c r="L586" t="s">
        <v>1220</v>
      </c>
    </row>
    <row r="587" spans="1:13" x14ac:dyDescent="0.25">
      <c r="B587" t="s">
        <v>1184</v>
      </c>
      <c r="F587" t="s">
        <v>3036</v>
      </c>
      <c r="L587" t="s">
        <v>3039</v>
      </c>
    </row>
    <row r="588" spans="1:13" x14ac:dyDescent="0.25">
      <c r="B588" t="s">
        <v>1185</v>
      </c>
      <c r="F588" s="93" t="s">
        <v>1999</v>
      </c>
      <c r="L588" t="s">
        <v>1221</v>
      </c>
    </row>
    <row r="589" spans="1:13" x14ac:dyDescent="0.25">
      <c r="F589" t="s">
        <v>3037</v>
      </c>
      <c r="L589" t="s">
        <v>2189</v>
      </c>
    </row>
    <row r="599" spans="1:13" s="136" customFormat="1" ht="18.75" x14ac:dyDescent="0.3">
      <c r="A599" s="135" t="s">
        <v>1859</v>
      </c>
    </row>
    <row r="600" spans="1:13" s="136" customFormat="1" x14ac:dyDescent="0.25">
      <c r="A600" s="137" t="s">
        <v>516</v>
      </c>
      <c r="B600" s="137" t="s">
        <v>538</v>
      </c>
      <c r="C600" s="137" t="s">
        <v>899</v>
      </c>
      <c r="D600" s="137" t="s">
        <v>1223</v>
      </c>
      <c r="E600" s="137" t="s">
        <v>1222</v>
      </c>
      <c r="F600" s="137" t="s">
        <v>528</v>
      </c>
      <c r="G600" s="137" t="s">
        <v>529</v>
      </c>
      <c r="H600" s="137" t="s">
        <v>530</v>
      </c>
      <c r="I600" s="137" t="s">
        <v>533</v>
      </c>
      <c r="J600" s="137" t="s">
        <v>534</v>
      </c>
      <c r="K600" s="137" t="s">
        <v>1224</v>
      </c>
      <c r="L600" s="137" t="s">
        <v>1275</v>
      </c>
      <c r="M600" s="137" t="s">
        <v>537</v>
      </c>
    </row>
    <row r="601" spans="1:13" x14ac:dyDescent="0.25">
      <c r="A601" t="s">
        <v>1658</v>
      </c>
    </row>
    <row r="602" spans="1:13" x14ac:dyDescent="0.25">
      <c r="B602" t="s">
        <v>1225</v>
      </c>
      <c r="C602" t="s">
        <v>6</v>
      </c>
      <c r="D602" t="s">
        <v>1239</v>
      </c>
      <c r="F602" t="s">
        <v>2980</v>
      </c>
      <c r="G602" t="s">
        <v>2958</v>
      </c>
      <c r="J602" t="s">
        <v>2957</v>
      </c>
      <c r="M602" t="s">
        <v>1660</v>
      </c>
    </row>
    <row r="603" spans="1:13" x14ac:dyDescent="0.25">
      <c r="B603" t="s">
        <v>1235</v>
      </c>
      <c r="C603" t="s">
        <v>8</v>
      </c>
      <c r="D603" t="s">
        <v>1240</v>
      </c>
      <c r="F603" t="s">
        <v>2979</v>
      </c>
      <c r="G603" t="s">
        <v>1659</v>
      </c>
      <c r="J603" t="s">
        <v>1266</v>
      </c>
      <c r="M603" t="s">
        <v>1661</v>
      </c>
    </row>
    <row r="604" spans="1:13" x14ac:dyDescent="0.25">
      <c r="C604" t="s">
        <v>383</v>
      </c>
      <c r="F604" t="s">
        <v>2977</v>
      </c>
    </row>
    <row r="605" spans="1:13" x14ac:dyDescent="0.25">
      <c r="C605" t="s">
        <v>9</v>
      </c>
      <c r="F605" t="s">
        <v>1362</v>
      </c>
    </row>
    <row r="606" spans="1:13" x14ac:dyDescent="0.25">
      <c r="C606" t="s">
        <v>11</v>
      </c>
      <c r="F606" t="s">
        <v>1252</v>
      </c>
    </row>
    <row r="607" spans="1:13" x14ac:dyDescent="0.25">
      <c r="F607" t="s">
        <v>2976</v>
      </c>
    </row>
    <row r="608" spans="1:13" x14ac:dyDescent="0.25">
      <c r="F608" t="s">
        <v>2978</v>
      </c>
    </row>
    <row r="609" spans="1:13" x14ac:dyDescent="0.25">
      <c r="F609" t="s">
        <v>1253</v>
      </c>
    </row>
    <row r="610" spans="1:13" x14ac:dyDescent="0.25">
      <c r="F610" s="93" t="s">
        <v>2964</v>
      </c>
    </row>
    <row r="611" spans="1:13" x14ac:dyDescent="0.25">
      <c r="F611" s="93" t="s">
        <v>2963</v>
      </c>
    </row>
    <row r="612" spans="1:13" x14ac:dyDescent="0.25">
      <c r="F612" s="93"/>
    </row>
    <row r="613" spans="1:13" x14ac:dyDescent="0.25">
      <c r="F613" s="93"/>
    </row>
    <row r="615" spans="1:13" x14ac:dyDescent="0.25">
      <c r="F615" s="101"/>
    </row>
    <row r="618" spans="1:13" s="136" customFormat="1" ht="18.75" x14ac:dyDescent="0.3">
      <c r="A618" s="135" t="s">
        <v>1860</v>
      </c>
    </row>
    <row r="619" spans="1:13" s="136" customFormat="1" x14ac:dyDescent="0.25">
      <c r="A619" s="137" t="s">
        <v>516</v>
      </c>
      <c r="B619" s="137" t="s">
        <v>538</v>
      </c>
      <c r="C619" s="137" t="s">
        <v>899</v>
      </c>
      <c r="D619" s="137" t="s">
        <v>1223</v>
      </c>
      <c r="E619" s="137" t="s">
        <v>1222</v>
      </c>
      <c r="F619" s="137" t="s">
        <v>528</v>
      </c>
      <c r="G619" s="137" t="s">
        <v>529</v>
      </c>
      <c r="H619" s="137" t="s">
        <v>530</v>
      </c>
      <c r="I619" s="137" t="s">
        <v>533</v>
      </c>
      <c r="J619" s="137" t="s">
        <v>534</v>
      </c>
      <c r="K619" s="137" t="s">
        <v>1224</v>
      </c>
      <c r="L619" s="137" t="s">
        <v>1275</v>
      </c>
      <c r="M619" s="137" t="s">
        <v>537</v>
      </c>
    </row>
    <row r="620" spans="1:13" x14ac:dyDescent="0.25">
      <c r="A620" s="69"/>
      <c r="B620" t="s">
        <v>1226</v>
      </c>
      <c r="C620" t="s">
        <v>13</v>
      </c>
      <c r="D620" t="s">
        <v>2959</v>
      </c>
      <c r="E620" t="s">
        <v>1245</v>
      </c>
      <c r="F620" s="93" t="s">
        <v>1908</v>
      </c>
      <c r="G620" s="93" t="s">
        <v>1909</v>
      </c>
      <c r="H620" s="69"/>
      <c r="I620" t="s">
        <v>1263</v>
      </c>
      <c r="J620" t="s">
        <v>1265</v>
      </c>
      <c r="K620" s="69"/>
      <c r="M620" s="69"/>
    </row>
    <row r="621" spans="1:13" x14ac:dyDescent="0.25">
      <c r="A621" s="69"/>
      <c r="B621" t="s">
        <v>1365</v>
      </c>
      <c r="C621" t="s">
        <v>16</v>
      </c>
      <c r="D621" s="69"/>
      <c r="E621" s="69"/>
      <c r="F621" t="s">
        <v>1254</v>
      </c>
      <c r="G621" t="s">
        <v>1662</v>
      </c>
      <c r="H621" s="69"/>
      <c r="I621" t="s">
        <v>2981</v>
      </c>
      <c r="J621" s="69"/>
      <c r="K621" s="69"/>
      <c r="L621" s="69"/>
      <c r="M621" s="69"/>
    </row>
    <row r="622" spans="1:13" x14ac:dyDescent="0.25">
      <c r="A622" s="69"/>
      <c r="B622" t="s">
        <v>1227</v>
      </c>
      <c r="C622" t="s">
        <v>1271</v>
      </c>
      <c r="D622" s="69"/>
      <c r="E622" s="69"/>
      <c r="F622" t="s">
        <v>2973</v>
      </c>
      <c r="G622" s="69"/>
      <c r="H622" s="69"/>
      <c r="I622" s="69"/>
      <c r="J622" s="69"/>
      <c r="K622" s="69"/>
      <c r="L622" s="69"/>
      <c r="M622" s="69"/>
    </row>
    <row r="623" spans="1:13" x14ac:dyDescent="0.25">
      <c r="A623" s="69"/>
      <c r="C623" s="69"/>
      <c r="D623" s="69"/>
      <c r="E623" s="69"/>
      <c r="F623" t="s">
        <v>2972</v>
      </c>
      <c r="G623" s="69"/>
      <c r="H623" s="69"/>
      <c r="I623" s="69"/>
      <c r="J623" s="69"/>
      <c r="K623" s="69"/>
      <c r="L623" s="69"/>
      <c r="M623" s="69"/>
    </row>
    <row r="624" spans="1:13" x14ac:dyDescent="0.25">
      <c r="A624" s="69"/>
      <c r="C624" s="69"/>
      <c r="D624" s="69"/>
      <c r="E624" s="69"/>
      <c r="F624" t="s">
        <v>1255</v>
      </c>
      <c r="G624" s="69"/>
      <c r="H624" s="69"/>
      <c r="I624" s="69"/>
      <c r="J624" s="69"/>
      <c r="K624" s="69"/>
      <c r="L624" s="69"/>
      <c r="M624" s="69"/>
    </row>
    <row r="625" spans="1:13" x14ac:dyDescent="0.25">
      <c r="A625" s="69"/>
      <c r="B625" s="69"/>
      <c r="C625" s="69"/>
      <c r="D625" s="69"/>
      <c r="E625" s="69"/>
      <c r="F625" t="s">
        <v>2974</v>
      </c>
      <c r="G625" s="69"/>
      <c r="H625" s="69"/>
      <c r="I625" s="69"/>
      <c r="J625" s="69"/>
      <c r="K625" s="69"/>
      <c r="L625" s="69"/>
      <c r="M625" s="69"/>
    </row>
    <row r="626" spans="1:13" x14ac:dyDescent="0.25">
      <c r="A626" s="69"/>
      <c r="B626" s="69"/>
      <c r="C626" s="69"/>
      <c r="D626" s="69"/>
      <c r="E626" s="69"/>
      <c r="G626" s="69"/>
      <c r="H626" s="69"/>
      <c r="I626" s="69"/>
      <c r="J626" s="69"/>
      <c r="K626" s="69"/>
      <c r="L626" s="69"/>
      <c r="M626" s="69"/>
    </row>
    <row r="627" spans="1:13" x14ac:dyDescent="0.25">
      <c r="A627" s="69"/>
      <c r="B627" s="69"/>
      <c r="C627" s="69"/>
      <c r="D627" s="69"/>
      <c r="E627" s="69"/>
      <c r="G627" s="69"/>
      <c r="H627" s="69"/>
      <c r="I627" s="69"/>
      <c r="J627" s="69"/>
      <c r="K627" s="69"/>
      <c r="L627" s="69"/>
      <c r="M627" s="69"/>
    </row>
    <row r="628" spans="1:13" x14ac:dyDescent="0.25">
      <c r="A628" s="69"/>
      <c r="B628" s="69"/>
      <c r="C628" s="69"/>
      <c r="D628" s="69"/>
      <c r="E628" s="69"/>
      <c r="G628" s="69"/>
      <c r="H628" s="69"/>
      <c r="I628" s="69"/>
      <c r="J628" s="69"/>
      <c r="K628" s="69"/>
      <c r="L628" s="69"/>
      <c r="M628" s="69"/>
    </row>
    <row r="629" spans="1:13" x14ac:dyDescent="0.25">
      <c r="A629" s="69"/>
      <c r="B629" s="69"/>
      <c r="C629" s="69"/>
      <c r="D629" s="69"/>
      <c r="E629" s="69"/>
      <c r="G629" s="69"/>
      <c r="H629" s="69"/>
      <c r="I629" s="69"/>
      <c r="J629" s="69"/>
      <c r="K629" s="69"/>
      <c r="L629" s="69"/>
      <c r="M629" s="69"/>
    </row>
    <row r="630" spans="1:13" x14ac:dyDescent="0.25">
      <c r="A630" s="69"/>
      <c r="B630" s="69"/>
      <c r="C630" s="69"/>
      <c r="D630" s="69"/>
      <c r="E630" s="69"/>
      <c r="G630" s="69"/>
      <c r="H630" s="69"/>
      <c r="I630" s="69"/>
      <c r="J630" s="69"/>
      <c r="K630" s="69"/>
      <c r="L630" s="69"/>
      <c r="M630" s="69"/>
    </row>
    <row r="631" spans="1:13" x14ac:dyDescent="0.25">
      <c r="A631" s="69"/>
      <c r="B631" s="69"/>
      <c r="C631" s="69"/>
      <c r="D631" s="69"/>
      <c r="E631" s="69"/>
      <c r="G631" s="69"/>
      <c r="H631" s="69"/>
      <c r="I631" s="69"/>
      <c r="J631" s="69"/>
      <c r="K631" s="69"/>
      <c r="L631" s="69"/>
      <c r="M631" s="69"/>
    </row>
    <row r="632" spans="1:13" s="136" customFormat="1" ht="18.75" x14ac:dyDescent="0.3">
      <c r="A632" s="135" t="s">
        <v>1861</v>
      </c>
    </row>
    <row r="633" spans="1:13" s="136" customFormat="1" x14ac:dyDescent="0.25">
      <c r="A633" s="137" t="s">
        <v>516</v>
      </c>
      <c r="B633" s="137" t="s">
        <v>538</v>
      </c>
      <c r="C633" s="137" t="s">
        <v>899</v>
      </c>
      <c r="D633" s="137" t="s">
        <v>1223</v>
      </c>
      <c r="E633" s="137" t="s">
        <v>1222</v>
      </c>
      <c r="F633" s="137" t="s">
        <v>528</v>
      </c>
      <c r="G633" s="137" t="s">
        <v>529</v>
      </c>
      <c r="H633" s="137" t="s">
        <v>530</v>
      </c>
      <c r="I633" s="137" t="s">
        <v>533</v>
      </c>
      <c r="J633" s="137" t="s">
        <v>534</v>
      </c>
      <c r="K633" s="137" t="s">
        <v>1224</v>
      </c>
      <c r="L633" s="137" t="s">
        <v>1275</v>
      </c>
      <c r="M633" s="137" t="s">
        <v>537</v>
      </c>
    </row>
    <row r="634" spans="1:13" x14ac:dyDescent="0.25">
      <c r="A634" t="s">
        <v>2902</v>
      </c>
      <c r="B634" t="s">
        <v>1228</v>
      </c>
      <c r="C634" t="s">
        <v>22</v>
      </c>
      <c r="D634" t="s">
        <v>1242</v>
      </c>
      <c r="E634" t="s">
        <v>1249</v>
      </c>
      <c r="F634" s="93" t="s">
        <v>1913</v>
      </c>
      <c r="G634" t="s">
        <v>1663</v>
      </c>
      <c r="H634" t="s">
        <v>1262</v>
      </c>
      <c r="J634" t="s">
        <v>2659</v>
      </c>
      <c r="K634" s="69"/>
      <c r="L634" s="69" t="s">
        <v>2597</v>
      </c>
      <c r="M634" s="69"/>
    </row>
    <row r="635" spans="1:13" x14ac:dyDescent="0.25">
      <c r="A635" s="69"/>
      <c r="B635" t="s">
        <v>1229</v>
      </c>
      <c r="C635" t="s">
        <v>21</v>
      </c>
      <c r="D635" t="s">
        <v>362</v>
      </c>
      <c r="E635" t="s">
        <v>1250</v>
      </c>
      <c r="F635" t="s">
        <v>1256</v>
      </c>
      <c r="G635" t="s">
        <v>1261</v>
      </c>
      <c r="H635" s="69"/>
      <c r="I635" s="69"/>
      <c r="J635" s="69"/>
      <c r="K635" s="69"/>
      <c r="L635" s="93" t="s">
        <v>2173</v>
      </c>
      <c r="M635" s="69"/>
    </row>
    <row r="636" spans="1:13" x14ac:dyDescent="0.25">
      <c r="A636" s="69"/>
      <c r="B636" t="s">
        <v>2658</v>
      </c>
      <c r="C636" t="s">
        <v>24</v>
      </c>
      <c r="D636" s="69"/>
      <c r="E636" s="69"/>
      <c r="F636" t="s">
        <v>1912</v>
      </c>
      <c r="H636" s="69"/>
      <c r="I636" s="69"/>
      <c r="J636" s="69"/>
      <c r="K636" s="69"/>
      <c r="L636" t="s">
        <v>2174</v>
      </c>
      <c r="M636" s="69"/>
    </row>
    <row r="637" spans="1:13" x14ac:dyDescent="0.25">
      <c r="A637" s="69"/>
      <c r="B637" s="69"/>
      <c r="C637" t="s">
        <v>1238</v>
      </c>
      <c r="D637" s="69"/>
      <c r="E637" s="69"/>
      <c r="F637" t="s">
        <v>1364</v>
      </c>
      <c r="H637" s="69"/>
      <c r="I637" s="69"/>
      <c r="J637" s="69"/>
      <c r="K637" s="69"/>
      <c r="L637" t="s">
        <v>2175</v>
      </c>
      <c r="M637" s="69"/>
    </row>
    <row r="638" spans="1:13" x14ac:dyDescent="0.25">
      <c r="A638" s="69"/>
      <c r="B638" s="69"/>
      <c r="C638" s="69"/>
      <c r="D638" s="69"/>
      <c r="E638" s="69"/>
      <c r="F638" t="s">
        <v>1366</v>
      </c>
      <c r="H638" s="69"/>
      <c r="I638" s="69"/>
      <c r="J638" s="69"/>
      <c r="K638" s="69"/>
      <c r="L638" t="s">
        <v>2176</v>
      </c>
      <c r="M638" s="69"/>
    </row>
    <row r="639" spans="1:13" x14ac:dyDescent="0.25">
      <c r="A639" s="69"/>
      <c r="B639" s="69"/>
      <c r="C639" s="69"/>
      <c r="D639" s="69"/>
      <c r="E639" s="69"/>
      <c r="F639" t="s">
        <v>1363</v>
      </c>
      <c r="H639" s="69"/>
      <c r="I639" s="69"/>
      <c r="J639" s="69"/>
      <c r="K639" s="69"/>
      <c r="L639" t="s">
        <v>2177</v>
      </c>
      <c r="M639" s="69"/>
    </row>
    <row r="640" spans="1:13" x14ac:dyDescent="0.25">
      <c r="A640" s="69"/>
      <c r="B640" s="69"/>
      <c r="C640" s="69"/>
      <c r="D640" s="69"/>
      <c r="E640" s="69"/>
      <c r="H640" s="69"/>
      <c r="I640" s="69"/>
      <c r="J640" s="69"/>
      <c r="K640" s="69"/>
      <c r="L640" t="s">
        <v>2178</v>
      </c>
      <c r="M640" s="69"/>
    </row>
    <row r="641" spans="1:13" x14ac:dyDescent="0.25">
      <c r="A641" s="69"/>
      <c r="B641" s="69"/>
      <c r="C641" s="69"/>
      <c r="D641" s="69"/>
      <c r="E641" s="69"/>
      <c r="H641" s="69"/>
      <c r="I641" s="69"/>
      <c r="J641" s="69"/>
      <c r="K641" s="69"/>
      <c r="M641" s="69"/>
    </row>
    <row r="642" spans="1:13" x14ac:dyDescent="0.25">
      <c r="A642" s="69"/>
      <c r="B642" s="69"/>
      <c r="C642" s="69"/>
      <c r="D642" s="69"/>
      <c r="E642" s="69"/>
      <c r="H642" s="69"/>
      <c r="I642" s="69"/>
      <c r="J642" s="69"/>
      <c r="K642" s="69"/>
      <c r="M642" s="69"/>
    </row>
    <row r="643" spans="1:13" x14ac:dyDescent="0.25">
      <c r="A643" s="69"/>
      <c r="B643" s="69"/>
      <c r="C643" s="69"/>
      <c r="D643" s="69"/>
      <c r="E643" s="69"/>
      <c r="H643" s="69"/>
      <c r="I643" s="69"/>
      <c r="J643" s="69"/>
      <c r="K643" s="69"/>
      <c r="M643" s="69"/>
    </row>
    <row r="644" spans="1:13" s="136" customFormat="1" ht="18.75" x14ac:dyDescent="0.3">
      <c r="A644" s="135" t="s">
        <v>1862</v>
      </c>
    </row>
    <row r="645" spans="1:13" s="136" customFormat="1" x14ac:dyDescent="0.25">
      <c r="A645" s="137" t="s">
        <v>516</v>
      </c>
      <c r="B645" s="137" t="s">
        <v>538</v>
      </c>
      <c r="C645" s="137" t="s">
        <v>899</v>
      </c>
      <c r="D645" s="137" t="s">
        <v>1223</v>
      </c>
      <c r="E645" s="137" t="s">
        <v>1222</v>
      </c>
      <c r="F645" s="137" t="s">
        <v>528</v>
      </c>
      <c r="G645" s="137" t="s">
        <v>529</v>
      </c>
      <c r="H645" s="137" t="s">
        <v>530</v>
      </c>
      <c r="I645" s="137" t="s">
        <v>533</v>
      </c>
      <c r="J645" s="137" t="s">
        <v>534</v>
      </c>
      <c r="K645" s="137" t="s">
        <v>1224</v>
      </c>
      <c r="L645" s="137" t="s">
        <v>1275</v>
      </c>
      <c r="M645" s="137" t="s">
        <v>537</v>
      </c>
    </row>
    <row r="646" spans="1:13" x14ac:dyDescent="0.25">
      <c r="A646" s="69"/>
      <c r="B646" t="s">
        <v>1234</v>
      </c>
      <c r="C646" t="s">
        <v>1236</v>
      </c>
      <c r="D646" t="s">
        <v>1241</v>
      </c>
      <c r="E646" t="s">
        <v>1246</v>
      </c>
      <c r="F646" t="s">
        <v>1255</v>
      </c>
      <c r="G646" s="69"/>
      <c r="H646" s="69"/>
      <c r="I646" t="s">
        <v>1367</v>
      </c>
      <c r="J646" s="69"/>
      <c r="K646" t="s">
        <v>1267</v>
      </c>
      <c r="L646" t="s">
        <v>1274</v>
      </c>
      <c r="M646" t="s">
        <v>1664</v>
      </c>
    </row>
    <row r="647" spans="1:13" x14ac:dyDescent="0.25">
      <c r="A647" s="69"/>
      <c r="B647" t="s">
        <v>1233</v>
      </c>
      <c r="C647" t="s">
        <v>17</v>
      </c>
      <c r="D647" s="69"/>
      <c r="E647" s="69"/>
      <c r="F647" t="s">
        <v>2960</v>
      </c>
      <c r="G647" s="69"/>
      <c r="H647" s="69"/>
      <c r="I647" s="69"/>
      <c r="J647" s="69"/>
      <c r="K647" t="s">
        <v>1340</v>
      </c>
      <c r="L647" s="69" t="s">
        <v>2605</v>
      </c>
      <c r="M647" s="69"/>
    </row>
    <row r="648" spans="1:13" x14ac:dyDescent="0.25">
      <c r="A648" s="69"/>
      <c r="C648" t="s">
        <v>1237</v>
      </c>
      <c r="D648" s="69"/>
      <c r="E648" s="69"/>
      <c r="F648" s="93" t="s">
        <v>2961</v>
      </c>
      <c r="G648" s="69"/>
      <c r="H648" s="69"/>
      <c r="I648" s="69"/>
      <c r="J648" s="69"/>
      <c r="K648" s="69"/>
      <c r="L648" s="69"/>
      <c r="M648" s="69"/>
    </row>
    <row r="649" spans="1:13" x14ac:dyDescent="0.25">
      <c r="A649" s="69"/>
      <c r="D649" s="69"/>
      <c r="E649" s="69"/>
      <c r="F649" t="s">
        <v>1911</v>
      </c>
      <c r="G649" s="69"/>
      <c r="H649" s="69"/>
      <c r="I649" s="69"/>
      <c r="J649" s="69"/>
      <c r="K649" s="69"/>
      <c r="L649" s="69"/>
      <c r="M649" s="69"/>
    </row>
    <row r="650" spans="1:13" x14ac:dyDescent="0.25">
      <c r="A650" s="69"/>
      <c r="D650" s="69"/>
      <c r="E650" s="69"/>
      <c r="F650" t="s">
        <v>2962</v>
      </c>
      <c r="G650" s="69"/>
      <c r="H650" s="69"/>
      <c r="I650" s="69"/>
      <c r="J650" s="69"/>
      <c r="K650" s="69"/>
      <c r="L650" s="69"/>
      <c r="M650" s="69"/>
    </row>
    <row r="651" spans="1:13" x14ac:dyDescent="0.25">
      <c r="A651" s="69"/>
      <c r="C651" s="69"/>
      <c r="D651" s="69"/>
      <c r="E651" s="69"/>
      <c r="F651" t="s">
        <v>1259</v>
      </c>
      <c r="G651" s="69"/>
      <c r="H651" s="69"/>
      <c r="I651" s="69"/>
      <c r="J651" s="69"/>
      <c r="K651" s="69"/>
      <c r="L651" s="69"/>
      <c r="M651" s="69"/>
    </row>
    <row r="652" spans="1:13" x14ac:dyDescent="0.25">
      <c r="A652" s="69"/>
      <c r="C652" s="69"/>
      <c r="D652" s="69"/>
      <c r="E652" s="69"/>
      <c r="F652" s="93" t="s">
        <v>1910</v>
      </c>
      <c r="G652" s="69"/>
      <c r="H652" s="69"/>
      <c r="I652" s="69"/>
      <c r="J652" s="69"/>
      <c r="K652" s="69"/>
      <c r="L652" s="69"/>
      <c r="M652" s="69"/>
    </row>
    <row r="653" spans="1:13" x14ac:dyDescent="0.25">
      <c r="A653" s="69"/>
      <c r="C653" s="69"/>
      <c r="D653" s="69"/>
      <c r="E653" s="69"/>
      <c r="F653" t="s">
        <v>1258</v>
      </c>
      <c r="G653" s="69"/>
      <c r="H653" s="69"/>
      <c r="I653" s="69"/>
      <c r="J653" s="69"/>
      <c r="K653" s="69"/>
      <c r="L653" s="69"/>
      <c r="M653" s="69"/>
    </row>
    <row r="654" spans="1:13" x14ac:dyDescent="0.25">
      <c r="A654" s="69"/>
      <c r="C654" s="69"/>
      <c r="D654" s="69"/>
      <c r="E654" s="69"/>
      <c r="G654" s="69"/>
      <c r="H654" s="69"/>
      <c r="I654" s="69"/>
      <c r="J654" s="69"/>
      <c r="K654" s="69"/>
      <c r="L654" s="69"/>
      <c r="M654" s="69"/>
    </row>
    <row r="655" spans="1:13" x14ac:dyDescent="0.25">
      <c r="A655" s="69"/>
      <c r="C655" s="69"/>
      <c r="D655" s="69"/>
      <c r="E655" s="69"/>
      <c r="G655" s="69"/>
      <c r="H655" s="69"/>
      <c r="I655" s="69"/>
      <c r="J655" s="69"/>
      <c r="K655" s="69"/>
      <c r="L655" s="69"/>
      <c r="M655" s="69"/>
    </row>
    <row r="656" spans="1:13" x14ac:dyDescent="0.25">
      <c r="A656" s="69"/>
      <c r="C656" s="69"/>
      <c r="D656" s="69"/>
      <c r="E656" s="69"/>
      <c r="F656" s="69"/>
      <c r="G656" s="69"/>
      <c r="H656" s="69"/>
      <c r="I656" s="69"/>
      <c r="J656" s="69"/>
      <c r="K656" s="69"/>
      <c r="L656" s="69"/>
      <c r="M656" s="69"/>
    </row>
    <row r="657" spans="1:13" s="136" customFormat="1" ht="18.75" x14ac:dyDescent="0.3">
      <c r="A657" s="135" t="s">
        <v>1863</v>
      </c>
    </row>
    <row r="658" spans="1:13" s="136" customFormat="1" x14ac:dyDescent="0.25">
      <c r="A658" s="137" t="s">
        <v>516</v>
      </c>
      <c r="B658" s="137" t="s">
        <v>538</v>
      </c>
      <c r="C658" s="137" t="s">
        <v>899</v>
      </c>
      <c r="D658" s="137" t="s">
        <v>1223</v>
      </c>
      <c r="E658" s="137" t="s">
        <v>1222</v>
      </c>
      <c r="F658" s="137" t="s">
        <v>528</v>
      </c>
      <c r="G658" s="137" t="s">
        <v>529</v>
      </c>
      <c r="H658" s="137" t="s">
        <v>530</v>
      </c>
      <c r="I658" s="137" t="s">
        <v>533</v>
      </c>
      <c r="J658" s="137" t="s">
        <v>534</v>
      </c>
      <c r="K658" s="137" t="s">
        <v>1224</v>
      </c>
      <c r="L658" s="137" t="s">
        <v>1275</v>
      </c>
      <c r="M658" s="137" t="s">
        <v>537</v>
      </c>
    </row>
    <row r="659" spans="1:13" x14ac:dyDescent="0.25">
      <c r="A659" s="69"/>
      <c r="B659" t="s">
        <v>1230</v>
      </c>
      <c r="C659" t="s">
        <v>25</v>
      </c>
      <c r="D659" t="s">
        <v>1243</v>
      </c>
      <c r="E659" t="s">
        <v>1247</v>
      </c>
      <c r="F659" t="s">
        <v>1257</v>
      </c>
      <c r="G659" t="s">
        <v>1260</v>
      </c>
      <c r="H659" s="69"/>
      <c r="I659" t="s">
        <v>363</v>
      </c>
      <c r="J659" t="s">
        <v>1269</v>
      </c>
      <c r="K659" t="s">
        <v>1268</v>
      </c>
      <c r="L659" t="s">
        <v>1270</v>
      </c>
      <c r="M659" t="s">
        <v>1665</v>
      </c>
    </row>
    <row r="660" spans="1:13" x14ac:dyDescent="0.25">
      <c r="A660" s="69"/>
      <c r="B660" t="s">
        <v>1231</v>
      </c>
      <c r="C660" t="s">
        <v>26</v>
      </c>
      <c r="D660" t="s">
        <v>1244</v>
      </c>
      <c r="E660" t="s">
        <v>1248</v>
      </c>
      <c r="F660" t="s">
        <v>2967</v>
      </c>
      <c r="H660" s="69"/>
      <c r="I660" t="s">
        <v>1264</v>
      </c>
      <c r="J660" s="69"/>
      <c r="K660" t="s">
        <v>1272</v>
      </c>
      <c r="L660" s="69" t="s">
        <v>2619</v>
      </c>
      <c r="M660" t="s">
        <v>1666</v>
      </c>
    </row>
    <row r="661" spans="1:13" x14ac:dyDescent="0.25">
      <c r="A661" s="69"/>
      <c r="B661" t="s">
        <v>1232</v>
      </c>
      <c r="C661" s="69"/>
      <c r="D661" s="69"/>
      <c r="E661" t="s">
        <v>1251</v>
      </c>
      <c r="F661" s="93" t="s">
        <v>2965</v>
      </c>
      <c r="H661" s="69"/>
      <c r="I661" t="s">
        <v>2975</v>
      </c>
      <c r="J661" s="69"/>
      <c r="K661" s="69"/>
      <c r="L661" s="69" t="s">
        <v>2055</v>
      </c>
      <c r="M661" t="s">
        <v>1667</v>
      </c>
    </row>
    <row r="662" spans="1:13" x14ac:dyDescent="0.25">
      <c r="A662" s="69"/>
      <c r="B662" s="69"/>
      <c r="C662" s="69"/>
      <c r="D662" s="69"/>
      <c r="E662" s="69"/>
      <c r="F662" s="93" t="s">
        <v>2966</v>
      </c>
      <c r="H662" s="69"/>
      <c r="I662" s="69"/>
      <c r="J662" s="69"/>
      <c r="K662" s="69"/>
      <c r="L662" s="93" t="s">
        <v>2179</v>
      </c>
      <c r="M662" s="69"/>
    </row>
    <row r="663" spans="1:13" x14ac:dyDescent="0.25">
      <c r="A663" s="69"/>
      <c r="B663" s="69"/>
      <c r="C663" s="69"/>
      <c r="D663" s="69"/>
      <c r="E663" s="69"/>
      <c r="F663" t="s">
        <v>2968</v>
      </c>
      <c r="H663" s="69"/>
      <c r="I663" s="69"/>
      <c r="J663" s="69"/>
      <c r="K663" s="69"/>
      <c r="L663" t="s">
        <v>2180</v>
      </c>
      <c r="M663" s="69"/>
    </row>
    <row r="664" spans="1:13" x14ac:dyDescent="0.25">
      <c r="A664" s="69"/>
      <c r="B664" s="69"/>
      <c r="C664" s="69"/>
      <c r="D664" s="69"/>
      <c r="E664" s="69"/>
      <c r="F664" t="s">
        <v>2969</v>
      </c>
      <c r="H664" s="69"/>
      <c r="I664" s="69"/>
      <c r="J664" s="69"/>
      <c r="K664" s="69"/>
      <c r="L664" t="s">
        <v>2181</v>
      </c>
      <c r="M664" s="69"/>
    </row>
    <row r="665" spans="1:13" x14ac:dyDescent="0.25">
      <c r="A665" s="69"/>
      <c r="B665" s="69"/>
      <c r="C665" s="69"/>
      <c r="D665" s="69"/>
      <c r="E665" s="69"/>
      <c r="F665" t="s">
        <v>2970</v>
      </c>
      <c r="H665" s="69"/>
      <c r="I665" s="69"/>
      <c r="J665" s="69"/>
      <c r="K665" s="69"/>
      <c r="L665" t="s">
        <v>2182</v>
      </c>
      <c r="M665" s="69"/>
    </row>
    <row r="666" spans="1:13" x14ac:dyDescent="0.25">
      <c r="A666" s="69"/>
      <c r="B666" s="69"/>
      <c r="C666" s="69"/>
      <c r="D666" s="69"/>
      <c r="E666" s="69"/>
      <c r="F666" t="s">
        <v>2971</v>
      </c>
      <c r="H666" s="69"/>
      <c r="I666" s="69"/>
      <c r="J666" s="69"/>
      <c r="K666" s="69"/>
      <c r="L666" t="s">
        <v>2183</v>
      </c>
      <c r="M666" s="69"/>
    </row>
    <row r="667" spans="1:13" x14ac:dyDescent="0.25">
      <c r="A667" s="69"/>
      <c r="B667" s="69"/>
      <c r="C667" s="69"/>
      <c r="D667" s="69"/>
      <c r="E667" s="69"/>
      <c r="H667" s="69"/>
      <c r="I667" s="69"/>
      <c r="J667" s="69"/>
      <c r="K667" s="69"/>
      <c r="L667" t="s">
        <v>2184</v>
      </c>
      <c r="M667" s="69"/>
    </row>
    <row r="668" spans="1:13" x14ac:dyDescent="0.25">
      <c r="A668" s="69"/>
      <c r="B668" s="69"/>
      <c r="C668" s="69"/>
      <c r="D668" s="69"/>
      <c r="E668" s="69"/>
      <c r="H668" s="69"/>
      <c r="I668" s="69"/>
      <c r="J668" s="69"/>
      <c r="K668" s="69"/>
      <c r="L668" t="s">
        <v>2185</v>
      </c>
      <c r="M668" s="69"/>
    </row>
    <row r="669" spans="1:13" x14ac:dyDescent="0.25">
      <c r="A669" s="69"/>
      <c r="B669" s="69"/>
      <c r="C669" s="69"/>
      <c r="D669" s="69"/>
      <c r="E669" s="69"/>
      <c r="H669" s="69"/>
      <c r="I669" s="69"/>
      <c r="J669" s="69"/>
      <c r="K669" s="69"/>
      <c r="L669" t="s">
        <v>2186</v>
      </c>
      <c r="M669" s="69"/>
    </row>
    <row r="670" spans="1:13" x14ac:dyDescent="0.25">
      <c r="A670" s="69"/>
      <c r="B670" s="69"/>
      <c r="C670" s="69"/>
      <c r="D670" s="69"/>
      <c r="E670" s="69"/>
      <c r="F670" s="93"/>
      <c r="H670" s="69"/>
      <c r="I670" s="69"/>
      <c r="J670" s="69"/>
      <c r="K670" s="69"/>
      <c r="L670" t="s">
        <v>1273</v>
      </c>
      <c r="M670" s="69"/>
    </row>
    <row r="671" spans="1:13" x14ac:dyDescent="0.25">
      <c r="A671" s="69"/>
      <c r="B671" s="69"/>
      <c r="C671" s="69"/>
      <c r="D671" s="69"/>
      <c r="E671" s="69"/>
      <c r="H671" s="69"/>
      <c r="I671" s="69"/>
      <c r="J671" s="69"/>
      <c r="K671" s="69"/>
      <c r="M671" s="69"/>
    </row>
    <row r="672" spans="1:13" x14ac:dyDescent="0.25">
      <c r="A672" s="69"/>
      <c r="B672" s="69"/>
      <c r="C672" s="69"/>
      <c r="D672" s="69"/>
      <c r="E672" s="69"/>
      <c r="H672" s="69"/>
      <c r="I672" s="69"/>
      <c r="J672" s="69"/>
      <c r="K672" s="69"/>
      <c r="M672" s="69"/>
    </row>
    <row r="674" spans="1:13" s="136" customFormat="1" ht="18.75" x14ac:dyDescent="0.3">
      <c r="A674" s="135" t="s">
        <v>1864</v>
      </c>
    </row>
    <row r="675" spans="1:13" s="136" customFormat="1" x14ac:dyDescent="0.25">
      <c r="A675" s="137" t="s">
        <v>516</v>
      </c>
      <c r="B675" s="137" t="s">
        <v>538</v>
      </c>
      <c r="C675" s="137" t="s">
        <v>899</v>
      </c>
      <c r="D675" s="137" t="s">
        <v>1223</v>
      </c>
      <c r="E675" s="137" t="s">
        <v>1222</v>
      </c>
      <c r="F675" s="137" t="s">
        <v>528</v>
      </c>
      <c r="G675" s="137" t="s">
        <v>529</v>
      </c>
      <c r="H675" s="137" t="s">
        <v>530</v>
      </c>
      <c r="I675" s="137" t="s">
        <v>533</v>
      </c>
      <c r="J675" s="137" t="s">
        <v>534</v>
      </c>
      <c r="K675" s="137" t="s">
        <v>1224</v>
      </c>
      <c r="L675" s="137" t="s">
        <v>1275</v>
      </c>
      <c r="M675" s="137" t="s">
        <v>537</v>
      </c>
    </row>
    <row r="676" spans="1:13" x14ac:dyDescent="0.25">
      <c r="A676" t="s">
        <v>1336</v>
      </c>
      <c r="K676" t="s">
        <v>1335</v>
      </c>
      <c r="L676" s="69" t="s">
        <v>2618</v>
      </c>
    </row>
    <row r="677" spans="1:13" x14ac:dyDescent="0.25">
      <c r="A677" t="s">
        <v>1287</v>
      </c>
    </row>
    <row r="678" spans="1:13" x14ac:dyDescent="0.25">
      <c r="A678" t="s">
        <v>1288</v>
      </c>
    </row>
    <row r="679" spans="1:13" x14ac:dyDescent="0.25">
      <c r="A679" t="s">
        <v>1289</v>
      </c>
    </row>
    <row r="680" spans="1:13" x14ac:dyDescent="0.25">
      <c r="A680" t="s">
        <v>1290</v>
      </c>
    </row>
    <row r="681" spans="1:13" x14ac:dyDescent="0.25">
      <c r="A681" t="s">
        <v>1291</v>
      </c>
    </row>
    <row r="682" spans="1:13" x14ac:dyDescent="0.25">
      <c r="A682" t="s">
        <v>1292</v>
      </c>
    </row>
    <row r="683" spans="1:13" x14ac:dyDescent="0.25">
      <c r="A683" t="s">
        <v>1827</v>
      </c>
    </row>
    <row r="684" spans="1:13" x14ac:dyDescent="0.25">
      <c r="A684" t="s">
        <v>1293</v>
      </c>
    </row>
    <row r="685" spans="1:13" x14ac:dyDescent="0.25">
      <c r="A685" s="101" t="s">
        <v>1828</v>
      </c>
    </row>
    <row r="686" spans="1:13" x14ac:dyDescent="0.25">
      <c r="A686" s="101" t="s">
        <v>1828</v>
      </c>
    </row>
    <row r="687" spans="1:13" x14ac:dyDescent="0.25">
      <c r="A687" s="101" t="s">
        <v>1828</v>
      </c>
    </row>
    <row r="688" spans="1:13" x14ac:dyDescent="0.25">
      <c r="A688" s="101" t="s">
        <v>1828</v>
      </c>
    </row>
    <row r="689" spans="1:1" x14ac:dyDescent="0.25">
      <c r="A689" s="101" t="s">
        <v>1828</v>
      </c>
    </row>
    <row r="690" spans="1:1" x14ac:dyDescent="0.25">
      <c r="A690" s="101" t="s">
        <v>1828</v>
      </c>
    </row>
    <row r="691" spans="1:1" x14ac:dyDescent="0.25">
      <c r="A691" s="101" t="s">
        <v>1828</v>
      </c>
    </row>
    <row r="692" spans="1:1" x14ac:dyDescent="0.25">
      <c r="A692" s="101" t="s">
        <v>1828</v>
      </c>
    </row>
    <row r="693" spans="1:1" x14ac:dyDescent="0.25">
      <c r="A693" s="101" t="s">
        <v>1828</v>
      </c>
    </row>
    <row r="694" spans="1:1" x14ac:dyDescent="0.25">
      <c r="A694" s="101" t="s">
        <v>1828</v>
      </c>
    </row>
    <row r="695" spans="1:1" x14ac:dyDescent="0.25">
      <c r="A695" t="s">
        <v>1331</v>
      </c>
    </row>
    <row r="696" spans="1:1" x14ac:dyDescent="0.25">
      <c r="A696" s="101" t="s">
        <v>1828</v>
      </c>
    </row>
    <row r="697" spans="1:1" x14ac:dyDescent="0.25">
      <c r="A697" s="101" t="s">
        <v>1828</v>
      </c>
    </row>
    <row r="698" spans="1:1" x14ac:dyDescent="0.25">
      <c r="A698" s="101" t="s">
        <v>1828</v>
      </c>
    </row>
    <row r="699" spans="1:1" x14ac:dyDescent="0.25">
      <c r="A699" s="101" t="s">
        <v>1828</v>
      </c>
    </row>
    <row r="700" spans="1:1" x14ac:dyDescent="0.25">
      <c r="A700" s="101" t="s">
        <v>1828</v>
      </c>
    </row>
    <row r="701" spans="1:1" x14ac:dyDescent="0.25">
      <c r="A701" t="s">
        <v>1332</v>
      </c>
    </row>
    <row r="702" spans="1:1" x14ac:dyDescent="0.25">
      <c r="A702" s="101" t="s">
        <v>1828</v>
      </c>
    </row>
    <row r="703" spans="1:1" x14ac:dyDescent="0.25">
      <c r="A703" s="101" t="s">
        <v>1828</v>
      </c>
    </row>
    <row r="704" spans="1:1" x14ac:dyDescent="0.25">
      <c r="A704" s="101" t="s">
        <v>1828</v>
      </c>
    </row>
    <row r="705" spans="1:1" x14ac:dyDescent="0.25">
      <c r="A705" s="101" t="s">
        <v>1828</v>
      </c>
    </row>
    <row r="706" spans="1:1" x14ac:dyDescent="0.25">
      <c r="A706" t="s">
        <v>1333</v>
      </c>
    </row>
    <row r="707" spans="1:1" x14ac:dyDescent="0.25">
      <c r="A707" t="s">
        <v>1334</v>
      </c>
    </row>
    <row r="708" spans="1:1" x14ac:dyDescent="0.25">
      <c r="A708" s="101" t="s">
        <v>1828</v>
      </c>
    </row>
    <row r="709" spans="1:1" x14ac:dyDescent="0.25">
      <c r="A709" s="101" t="s">
        <v>1828</v>
      </c>
    </row>
    <row r="710" spans="1:1" x14ac:dyDescent="0.25">
      <c r="A710" s="101" t="s">
        <v>1828</v>
      </c>
    </row>
    <row r="711" spans="1:1" x14ac:dyDescent="0.25">
      <c r="A711" s="101" t="s">
        <v>1828</v>
      </c>
    </row>
    <row r="712" spans="1:1" x14ac:dyDescent="0.25">
      <c r="A712" s="101" t="s">
        <v>1828</v>
      </c>
    </row>
    <row r="713" spans="1:1" x14ac:dyDescent="0.25">
      <c r="A713" s="101" t="s">
        <v>1828</v>
      </c>
    </row>
    <row r="714" spans="1:1" x14ac:dyDescent="0.25">
      <c r="A714" t="s">
        <v>1294</v>
      </c>
    </row>
    <row r="715" spans="1:1" x14ac:dyDescent="0.25">
      <c r="A715" t="s">
        <v>1295</v>
      </c>
    </row>
    <row r="716" spans="1:1" x14ac:dyDescent="0.25">
      <c r="A716" t="s">
        <v>1296</v>
      </c>
    </row>
    <row r="717" spans="1:1" x14ac:dyDescent="0.25">
      <c r="A717" t="s">
        <v>1297</v>
      </c>
    </row>
    <row r="718" spans="1:1" x14ac:dyDescent="0.25">
      <c r="A718" t="s">
        <v>1298</v>
      </c>
    </row>
    <row r="719" spans="1:1" x14ac:dyDescent="0.25">
      <c r="A719" t="s">
        <v>1299</v>
      </c>
    </row>
    <row r="720" spans="1:1" x14ac:dyDescent="0.25">
      <c r="A720" t="s">
        <v>1300</v>
      </c>
    </row>
    <row r="721" spans="1:1" x14ac:dyDescent="0.25">
      <c r="A721" t="s">
        <v>1301</v>
      </c>
    </row>
    <row r="722" spans="1:1" x14ac:dyDescent="0.25">
      <c r="A722" t="s">
        <v>1302</v>
      </c>
    </row>
    <row r="723" spans="1:1" x14ac:dyDescent="0.25">
      <c r="A723" t="s">
        <v>1303</v>
      </c>
    </row>
    <row r="724" spans="1:1" x14ac:dyDescent="0.25">
      <c r="A724" t="s">
        <v>1304</v>
      </c>
    </row>
    <row r="725" spans="1:1" x14ac:dyDescent="0.25">
      <c r="A725" t="s">
        <v>1305</v>
      </c>
    </row>
    <row r="726" spans="1:1" x14ac:dyDescent="0.25">
      <c r="A726" t="s">
        <v>1306</v>
      </c>
    </row>
    <row r="727" spans="1:1" x14ac:dyDescent="0.25">
      <c r="A727" t="s">
        <v>1307</v>
      </c>
    </row>
    <row r="728" spans="1:1" x14ac:dyDescent="0.25">
      <c r="A728" t="s">
        <v>1308</v>
      </c>
    </row>
    <row r="729" spans="1:1" x14ac:dyDescent="0.25">
      <c r="A729" t="s">
        <v>1309</v>
      </c>
    </row>
    <row r="730" spans="1:1" x14ac:dyDescent="0.25">
      <c r="A730" t="s">
        <v>1310</v>
      </c>
    </row>
    <row r="731" spans="1:1" x14ac:dyDescent="0.25">
      <c r="A731" t="s">
        <v>1311</v>
      </c>
    </row>
    <row r="732" spans="1:1" x14ac:dyDescent="0.25">
      <c r="A732" t="s">
        <v>1312</v>
      </c>
    </row>
    <row r="733" spans="1:1" x14ac:dyDescent="0.25">
      <c r="A733" t="s">
        <v>1313</v>
      </c>
    </row>
    <row r="734" spans="1:1" x14ac:dyDescent="0.25">
      <c r="A734" t="s">
        <v>1314</v>
      </c>
    </row>
    <row r="735" spans="1:1" x14ac:dyDescent="0.25">
      <c r="A735" t="s">
        <v>1315</v>
      </c>
    </row>
    <row r="736" spans="1:1" x14ac:dyDescent="0.25">
      <c r="A736" t="s">
        <v>1316</v>
      </c>
    </row>
    <row r="737" spans="1:1" x14ac:dyDescent="0.25">
      <c r="A737" t="s">
        <v>1317</v>
      </c>
    </row>
    <row r="738" spans="1:1" x14ac:dyDescent="0.25">
      <c r="A738" t="s">
        <v>1318</v>
      </c>
    </row>
    <row r="739" spans="1:1" x14ac:dyDescent="0.25">
      <c r="A739" t="s">
        <v>1319</v>
      </c>
    </row>
    <row r="740" spans="1:1" x14ac:dyDescent="0.25">
      <c r="A740" t="s">
        <v>1320</v>
      </c>
    </row>
    <row r="741" spans="1:1" x14ac:dyDescent="0.25">
      <c r="A741" t="s">
        <v>1321</v>
      </c>
    </row>
    <row r="742" spans="1:1" x14ac:dyDescent="0.25">
      <c r="A742" t="s">
        <v>1322</v>
      </c>
    </row>
    <row r="743" spans="1:1" x14ac:dyDescent="0.25">
      <c r="A743" t="s">
        <v>1323</v>
      </c>
    </row>
    <row r="744" spans="1:1" x14ac:dyDescent="0.25">
      <c r="A744" t="s">
        <v>1324</v>
      </c>
    </row>
    <row r="745" spans="1:1" x14ac:dyDescent="0.25">
      <c r="A745" t="s">
        <v>1325</v>
      </c>
    </row>
    <row r="746" spans="1:1" x14ac:dyDescent="0.25">
      <c r="A746" t="s">
        <v>1326</v>
      </c>
    </row>
    <row r="747" spans="1:1" x14ac:dyDescent="0.25">
      <c r="A747" t="s">
        <v>1327</v>
      </c>
    </row>
    <row r="748" spans="1:1" x14ac:dyDescent="0.25">
      <c r="A748" t="s">
        <v>1328</v>
      </c>
    </row>
    <row r="749" spans="1:1" x14ac:dyDescent="0.25">
      <c r="A749" t="s">
        <v>1329</v>
      </c>
    </row>
    <row r="750" spans="1:1" x14ac:dyDescent="0.25">
      <c r="A750" t="s">
        <v>1330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5"/>
  <sheetViews>
    <sheetView zoomScaleNormal="100" workbookViewId="0">
      <pane ySplit="2" topLeftCell="A21" activePane="bottomLeft" state="frozen"/>
      <selection activeCell="G462" sqref="G462"/>
      <selection pane="bottomLeft" activeCell="G462" sqref="G462"/>
    </sheetView>
  </sheetViews>
  <sheetFormatPr defaultRowHeight="15" x14ac:dyDescent="0.25"/>
  <cols>
    <col min="1" max="1" width="13.42578125" customWidth="1"/>
    <col min="2" max="2" width="15.5703125" bestFit="1" customWidth="1"/>
    <col min="3" max="3" width="15.5703125" customWidth="1"/>
    <col min="4" max="4" width="23.7109375" customWidth="1"/>
    <col min="5" max="5" width="22.28515625" bestFit="1" customWidth="1"/>
    <col min="6" max="6" width="42.85546875" bestFit="1" customWidth="1"/>
    <col min="7" max="7" width="30.140625" bestFit="1" customWidth="1"/>
    <col min="8" max="8" width="22.28515625" customWidth="1"/>
    <col min="9" max="9" width="22.85546875" bestFit="1" customWidth="1"/>
    <col min="10" max="10" width="15.5703125" bestFit="1" customWidth="1"/>
  </cols>
  <sheetData>
    <row r="1" spans="1:15" ht="18.75" x14ac:dyDescent="0.3">
      <c r="B1" s="1" t="s">
        <v>2490</v>
      </c>
      <c r="C1" s="1"/>
    </row>
    <row r="2" spans="1:15" s="69" customFormat="1" x14ac:dyDescent="0.25">
      <c r="A2" s="98" t="s">
        <v>2253</v>
      </c>
      <c r="B2" s="113" t="s">
        <v>2489</v>
      </c>
      <c r="C2" s="113" t="s">
        <v>787</v>
      </c>
      <c r="D2" s="113" t="s">
        <v>126</v>
      </c>
      <c r="E2" s="113" t="s">
        <v>2202</v>
      </c>
      <c r="F2" s="113" t="s">
        <v>2256</v>
      </c>
      <c r="G2" s="69" t="s">
        <v>2511</v>
      </c>
      <c r="H2" s="69" t="s">
        <v>2512</v>
      </c>
      <c r="I2" s="69" t="s">
        <v>2513</v>
      </c>
      <c r="J2" s="69" t="s">
        <v>2514</v>
      </c>
    </row>
    <row r="3" spans="1:15" x14ac:dyDescent="0.25">
      <c r="A3" s="139"/>
      <c r="B3" s="93" t="s">
        <v>662</v>
      </c>
      <c r="C3" s="93" t="s">
        <v>1678</v>
      </c>
      <c r="D3" s="93" t="s">
        <v>72</v>
      </c>
      <c r="E3" s="93" t="s">
        <v>2486</v>
      </c>
      <c r="F3" t="s">
        <v>2491</v>
      </c>
      <c r="G3" s="93" t="s">
        <v>2516</v>
      </c>
      <c r="H3" s="93" t="s">
        <v>2539</v>
      </c>
      <c r="I3" t="s">
        <v>2515</v>
      </c>
      <c r="J3" t="s">
        <v>2517</v>
      </c>
      <c r="O3" s="93"/>
    </row>
    <row r="4" spans="1:15" x14ac:dyDescent="0.25">
      <c r="A4" s="139"/>
      <c r="B4" s="93" t="s">
        <v>347</v>
      </c>
      <c r="C4" s="93" t="s">
        <v>1673</v>
      </c>
      <c r="D4" s="93" t="s">
        <v>124</v>
      </c>
      <c r="E4" s="93" t="s">
        <v>348</v>
      </c>
      <c r="F4" s="93" t="s">
        <v>2268</v>
      </c>
      <c r="H4" s="93" t="s">
        <v>2541</v>
      </c>
      <c r="J4" t="s">
        <v>2678</v>
      </c>
      <c r="O4" s="93"/>
    </row>
    <row r="5" spans="1:15" x14ac:dyDescent="0.25">
      <c r="A5" s="139"/>
      <c r="B5" s="93" t="s">
        <v>345</v>
      </c>
      <c r="C5" s="93" t="s">
        <v>1674</v>
      </c>
      <c r="D5" s="93" t="s">
        <v>341</v>
      </c>
      <c r="E5" s="93" t="s">
        <v>346</v>
      </c>
      <c r="F5" s="93" t="s">
        <v>2257</v>
      </c>
      <c r="J5" t="s">
        <v>2535</v>
      </c>
      <c r="O5" s="93"/>
    </row>
    <row r="6" spans="1:15" x14ac:dyDescent="0.25">
      <c r="A6" s="139" t="s">
        <v>743</v>
      </c>
      <c r="B6" s="93" t="s">
        <v>349</v>
      </c>
      <c r="C6" s="93" t="s">
        <v>1680</v>
      </c>
      <c r="D6" s="93" t="s">
        <v>70</v>
      </c>
      <c r="E6" s="93" t="s">
        <v>350</v>
      </c>
      <c r="F6" s="93" t="s">
        <v>2257</v>
      </c>
      <c r="G6" t="s">
        <v>2518</v>
      </c>
      <c r="H6" t="s">
        <v>2519</v>
      </c>
      <c r="J6" t="s">
        <v>2535</v>
      </c>
      <c r="O6" s="93"/>
    </row>
    <row r="7" spans="1:15" x14ac:dyDescent="0.25">
      <c r="A7" s="139"/>
      <c r="B7" s="93" t="s">
        <v>351</v>
      </c>
      <c r="C7" s="93" t="s">
        <v>2197</v>
      </c>
      <c r="D7" s="93" t="s">
        <v>41</v>
      </c>
      <c r="E7" s="93" t="s">
        <v>352</v>
      </c>
      <c r="F7" s="93" t="s">
        <v>2257</v>
      </c>
      <c r="G7" t="s">
        <v>2518</v>
      </c>
      <c r="H7" t="s">
        <v>2520</v>
      </c>
      <c r="J7" t="s">
        <v>2535</v>
      </c>
      <c r="O7" s="93"/>
    </row>
    <row r="8" spans="1:15" x14ac:dyDescent="0.25">
      <c r="A8" s="139"/>
      <c r="B8" s="93" t="s">
        <v>330</v>
      </c>
      <c r="C8" s="93" t="s">
        <v>1672</v>
      </c>
      <c r="D8" s="93" t="s">
        <v>41</v>
      </c>
      <c r="E8" s="93" t="s">
        <v>332</v>
      </c>
      <c r="F8" s="93" t="s">
        <v>2257</v>
      </c>
      <c r="J8" t="s">
        <v>2521</v>
      </c>
      <c r="O8" s="93"/>
    </row>
    <row r="9" spans="1:15" x14ac:dyDescent="0.25">
      <c r="A9" s="139"/>
      <c r="B9" s="93" t="s">
        <v>335</v>
      </c>
      <c r="C9" s="93" t="s">
        <v>1677</v>
      </c>
      <c r="D9" s="93" t="s">
        <v>336</v>
      </c>
      <c r="E9" s="93" t="s">
        <v>337</v>
      </c>
      <c r="F9" t="s">
        <v>2270</v>
      </c>
      <c r="H9" t="s">
        <v>2522</v>
      </c>
      <c r="I9" t="s">
        <v>2538</v>
      </c>
      <c r="J9" t="s">
        <v>2523</v>
      </c>
      <c r="O9" s="93"/>
    </row>
    <row r="10" spans="1:15" x14ac:dyDescent="0.25">
      <c r="A10" s="139"/>
      <c r="B10" s="93" t="s">
        <v>369</v>
      </c>
      <c r="C10" s="93" t="s">
        <v>1669</v>
      </c>
      <c r="D10" s="93" t="s">
        <v>141</v>
      </c>
      <c r="E10" s="93" t="s">
        <v>370</v>
      </c>
      <c r="F10" t="s">
        <v>2270</v>
      </c>
      <c r="J10" t="s">
        <v>2531</v>
      </c>
      <c r="O10" s="93"/>
    </row>
    <row r="11" spans="1:15" x14ac:dyDescent="0.25">
      <c r="A11" s="139"/>
      <c r="B11" s="93" t="s">
        <v>367</v>
      </c>
      <c r="C11" s="93" t="s">
        <v>1670</v>
      </c>
      <c r="D11" s="93" t="s">
        <v>141</v>
      </c>
      <c r="E11" s="93" t="s">
        <v>368</v>
      </c>
      <c r="F11" t="s">
        <v>2270</v>
      </c>
      <c r="J11" t="s">
        <v>2524</v>
      </c>
      <c r="O11" s="93"/>
    </row>
    <row r="12" spans="1:15" x14ac:dyDescent="0.25">
      <c r="A12" s="93"/>
      <c r="B12" s="93" t="s">
        <v>2488</v>
      </c>
      <c r="C12" s="93" t="s">
        <v>2546</v>
      </c>
      <c r="D12" t="s">
        <v>639</v>
      </c>
      <c r="E12" t="s">
        <v>2271</v>
      </c>
      <c r="F12" t="s">
        <v>2272</v>
      </c>
      <c r="J12" t="s">
        <v>2679</v>
      </c>
    </row>
    <row r="13" spans="1:15" x14ac:dyDescent="0.25">
      <c r="A13" s="139" t="s">
        <v>743</v>
      </c>
      <c r="B13" s="93" t="s">
        <v>2273</v>
      </c>
      <c r="C13" s="93" t="s">
        <v>1676</v>
      </c>
      <c r="D13" s="93" t="s">
        <v>40</v>
      </c>
      <c r="E13" s="93" t="s">
        <v>353</v>
      </c>
      <c r="F13" t="s">
        <v>2270</v>
      </c>
      <c r="J13" t="s">
        <v>824</v>
      </c>
      <c r="O13" s="93"/>
    </row>
    <row r="14" spans="1:15" x14ac:dyDescent="0.25">
      <c r="A14" s="139"/>
      <c r="B14" s="93" t="s">
        <v>358</v>
      </c>
      <c r="C14" s="93" t="s">
        <v>1679</v>
      </c>
      <c r="D14" s="93" t="s">
        <v>1762</v>
      </c>
      <c r="E14" s="93" t="s">
        <v>359</v>
      </c>
      <c r="F14" t="s">
        <v>2270</v>
      </c>
      <c r="H14" s="93" t="s">
        <v>2543</v>
      </c>
      <c r="J14" t="s">
        <v>2534</v>
      </c>
      <c r="O14" s="93"/>
    </row>
    <row r="15" spans="1:15" x14ac:dyDescent="0.25">
      <c r="A15" s="139"/>
      <c r="B15" s="93" t="s">
        <v>398</v>
      </c>
      <c r="C15" s="93" t="s">
        <v>1668</v>
      </c>
      <c r="D15" s="93" t="s">
        <v>47</v>
      </c>
      <c r="E15" s="93" t="s">
        <v>360</v>
      </c>
      <c r="F15" s="93" t="s">
        <v>2258</v>
      </c>
      <c r="H15" t="s">
        <v>2525</v>
      </c>
      <c r="I15" s="93" t="s">
        <v>2526</v>
      </c>
      <c r="J15" s="93" t="s">
        <v>2535</v>
      </c>
      <c r="O15" s="93"/>
    </row>
    <row r="16" spans="1:15" x14ac:dyDescent="0.25">
      <c r="A16" s="93"/>
      <c r="B16" s="93" t="s">
        <v>2487</v>
      </c>
      <c r="C16" s="93" t="s">
        <v>1927</v>
      </c>
      <c r="D16" t="s">
        <v>1886</v>
      </c>
      <c r="E16" t="s">
        <v>2269</v>
      </c>
      <c r="F16" t="s">
        <v>2261</v>
      </c>
      <c r="H16" t="s">
        <v>2540</v>
      </c>
      <c r="J16" t="s">
        <v>2537</v>
      </c>
    </row>
    <row r="17" spans="1:15" x14ac:dyDescent="0.25">
      <c r="A17" s="139"/>
      <c r="B17" s="93" t="s">
        <v>364</v>
      </c>
      <c r="C17" s="93" t="s">
        <v>1671</v>
      </c>
      <c r="D17" s="93" t="s">
        <v>888</v>
      </c>
      <c r="E17" s="93" t="s">
        <v>365</v>
      </c>
      <c r="F17" t="s">
        <v>2262</v>
      </c>
      <c r="H17" s="93" t="s">
        <v>2542</v>
      </c>
      <c r="I17" s="212" t="s">
        <v>2527</v>
      </c>
      <c r="J17" t="s">
        <v>2536</v>
      </c>
      <c r="O17" s="93"/>
    </row>
    <row r="18" spans="1:15" x14ac:dyDescent="0.25">
      <c r="A18" s="139"/>
      <c r="B18" s="93" t="s">
        <v>1337</v>
      </c>
      <c r="C18" s="93" t="s">
        <v>1675</v>
      </c>
      <c r="D18" s="93" t="s">
        <v>5</v>
      </c>
      <c r="E18" s="93" t="s">
        <v>362</v>
      </c>
      <c r="F18" t="s">
        <v>2260</v>
      </c>
      <c r="J18" t="s">
        <v>2532</v>
      </c>
      <c r="O18" s="93"/>
    </row>
    <row r="19" spans="1:15" ht="18.75" x14ac:dyDescent="0.3">
      <c r="B19" s="1" t="s">
        <v>2581</v>
      </c>
      <c r="C19" s="1"/>
    </row>
    <row r="20" spans="1:15" x14ac:dyDescent="0.25">
      <c r="A20" s="139"/>
      <c r="B20" s="93" t="s">
        <v>2575</v>
      </c>
      <c r="C20" s="93"/>
      <c r="D20" s="93" t="s">
        <v>2570</v>
      </c>
      <c r="E20" s="93" t="s">
        <v>2569</v>
      </c>
      <c r="F20" t="s">
        <v>2568</v>
      </c>
      <c r="O20" s="93"/>
    </row>
    <row r="21" spans="1:15" x14ac:dyDescent="0.25">
      <c r="A21" s="139"/>
      <c r="B21" s="93" t="s">
        <v>2576</v>
      </c>
      <c r="C21" s="93"/>
      <c r="D21" s="93" t="s">
        <v>320</v>
      </c>
      <c r="E21" s="93" t="s">
        <v>2571</v>
      </c>
      <c r="F21" t="s">
        <v>2568</v>
      </c>
      <c r="O21" s="93"/>
    </row>
    <row r="22" spans="1:15" x14ac:dyDescent="0.25">
      <c r="A22" s="139"/>
      <c r="B22" s="93" t="s">
        <v>2577</v>
      </c>
      <c r="C22" s="93"/>
      <c r="D22" s="93" t="s">
        <v>1836</v>
      </c>
      <c r="E22" s="93" t="s">
        <v>2572</v>
      </c>
      <c r="F22" t="s">
        <v>2568</v>
      </c>
      <c r="O22" s="93"/>
    </row>
    <row r="23" spans="1:15" x14ac:dyDescent="0.25">
      <c r="A23" s="139"/>
      <c r="B23" s="93" t="s">
        <v>2578</v>
      </c>
      <c r="C23" s="93"/>
      <c r="D23" s="93" t="s">
        <v>40</v>
      </c>
      <c r="E23" s="93" t="s">
        <v>2573</v>
      </c>
      <c r="F23" t="s">
        <v>2568</v>
      </c>
      <c r="O23" s="93"/>
    </row>
    <row r="24" spans="1:15" x14ac:dyDescent="0.25">
      <c r="A24" s="139"/>
      <c r="B24" s="93" t="s">
        <v>2566</v>
      </c>
      <c r="C24" s="93"/>
      <c r="D24" s="93" t="s">
        <v>52</v>
      </c>
      <c r="E24" s="93" t="s">
        <v>2567</v>
      </c>
      <c r="F24" t="s">
        <v>2568</v>
      </c>
      <c r="O24" s="93"/>
    </row>
    <row r="25" spans="1:15" x14ac:dyDescent="0.25">
      <c r="A25" s="139"/>
      <c r="B25" s="93" t="s">
        <v>2579</v>
      </c>
      <c r="C25" s="93"/>
      <c r="D25" s="93" t="s">
        <v>568</v>
      </c>
      <c r="E25" s="93" t="s">
        <v>2574</v>
      </c>
      <c r="F25" t="s">
        <v>2568</v>
      </c>
      <c r="O25" s="93"/>
    </row>
    <row r="26" spans="1:15" x14ac:dyDescent="0.25">
      <c r="A26" s="139"/>
      <c r="B26" s="93" t="s">
        <v>2580</v>
      </c>
      <c r="C26" s="93"/>
      <c r="D26" s="93" t="s">
        <v>5</v>
      </c>
      <c r="E26" s="93" t="s">
        <v>1367</v>
      </c>
      <c r="F26" t="s">
        <v>2568</v>
      </c>
      <c r="O26" s="93"/>
    </row>
    <row r="27" spans="1:15" ht="18.75" x14ac:dyDescent="0.3">
      <c r="B27" s="1" t="s">
        <v>2510</v>
      </c>
      <c r="C27" s="1"/>
    </row>
    <row r="28" spans="1:15" s="69" customFormat="1" x14ac:dyDescent="0.25">
      <c r="A28" s="98" t="s">
        <v>2253</v>
      </c>
      <c r="B28" s="113" t="s">
        <v>2489</v>
      </c>
      <c r="C28" s="113"/>
      <c r="D28" s="113" t="s">
        <v>126</v>
      </c>
      <c r="E28" s="113" t="s">
        <v>2202</v>
      </c>
      <c r="F28" s="113" t="s">
        <v>2256</v>
      </c>
    </row>
    <row r="29" spans="1:15" x14ac:dyDescent="0.25">
      <c r="A29" s="93"/>
      <c r="B29" t="s">
        <v>2201</v>
      </c>
      <c r="D29" t="s">
        <v>72</v>
      </c>
      <c r="E29" t="s">
        <v>2507</v>
      </c>
      <c r="F29" t="s">
        <v>2259</v>
      </c>
      <c r="G29" t="s">
        <v>2528</v>
      </c>
      <c r="H29" t="s">
        <v>2530</v>
      </c>
      <c r="I29" t="s">
        <v>2529</v>
      </c>
      <c r="J29" t="s">
        <v>2533</v>
      </c>
    </row>
    <row r="30" spans="1:15" x14ac:dyDescent="0.25">
      <c r="A30" s="93"/>
      <c r="B30" s="93" t="s">
        <v>2547</v>
      </c>
      <c r="C30" s="93"/>
      <c r="D30" t="s">
        <v>2263</v>
      </c>
      <c r="E30" t="s">
        <v>519</v>
      </c>
      <c r="F30" t="s">
        <v>2259</v>
      </c>
    </row>
    <row r="31" spans="1:15" x14ac:dyDescent="0.25">
      <c r="A31" s="93"/>
      <c r="B31" s="93" t="s">
        <v>2550</v>
      </c>
      <c r="C31" s="93"/>
      <c r="D31" t="s">
        <v>639</v>
      </c>
      <c r="E31" t="s">
        <v>1531</v>
      </c>
      <c r="F31" t="s">
        <v>2259</v>
      </c>
    </row>
    <row r="32" spans="1:15" x14ac:dyDescent="0.25">
      <c r="A32" s="93"/>
      <c r="B32" s="93" t="s">
        <v>2549</v>
      </c>
      <c r="C32" s="93"/>
      <c r="D32" t="s">
        <v>2561</v>
      </c>
      <c r="E32" t="s">
        <v>1556</v>
      </c>
      <c r="F32" t="s">
        <v>2259</v>
      </c>
    </row>
    <row r="33" spans="1:9" x14ac:dyDescent="0.25">
      <c r="A33" s="93"/>
      <c r="B33" s="93" t="s">
        <v>2554</v>
      </c>
      <c r="C33" s="93"/>
      <c r="D33" t="s">
        <v>2196</v>
      </c>
      <c r="E33" t="s">
        <v>1497</v>
      </c>
      <c r="F33" t="s">
        <v>2259</v>
      </c>
    </row>
    <row r="34" spans="1:9" x14ac:dyDescent="0.25">
      <c r="A34" s="93"/>
      <c r="B34" s="93" t="s">
        <v>2557</v>
      </c>
      <c r="C34" s="93"/>
      <c r="D34" t="s">
        <v>2196</v>
      </c>
      <c r="E34" t="s">
        <v>1527</v>
      </c>
      <c r="F34" t="s">
        <v>2259</v>
      </c>
    </row>
    <row r="35" spans="1:9" x14ac:dyDescent="0.25">
      <c r="A35" s="93"/>
      <c r="B35" s="93" t="s">
        <v>2555</v>
      </c>
      <c r="C35" s="93"/>
      <c r="D35" t="s">
        <v>568</v>
      </c>
      <c r="E35" t="s">
        <v>2560</v>
      </c>
      <c r="F35" t="s">
        <v>2259</v>
      </c>
    </row>
    <row r="36" spans="1:9" x14ac:dyDescent="0.25">
      <c r="A36" s="93"/>
      <c r="B36" s="93" t="s">
        <v>2558</v>
      </c>
      <c r="C36" s="93"/>
      <c r="D36" t="s">
        <v>2561</v>
      </c>
      <c r="E36" t="s">
        <v>71</v>
      </c>
      <c r="F36" t="s">
        <v>2259</v>
      </c>
    </row>
    <row r="37" spans="1:9" x14ac:dyDescent="0.25">
      <c r="A37" s="93"/>
      <c r="B37" s="93" t="s">
        <v>2548</v>
      </c>
      <c r="C37" s="93"/>
      <c r="D37" t="s">
        <v>1762</v>
      </c>
      <c r="E37" t="s">
        <v>1587</v>
      </c>
      <c r="F37" t="s">
        <v>2259</v>
      </c>
    </row>
    <row r="38" spans="1:9" x14ac:dyDescent="0.25">
      <c r="A38" s="93"/>
      <c r="B38" s="93" t="s">
        <v>2551</v>
      </c>
      <c r="C38" s="93"/>
      <c r="D38" t="s">
        <v>128</v>
      </c>
      <c r="E38" t="s">
        <v>2616</v>
      </c>
      <c r="F38" t="s">
        <v>2259</v>
      </c>
    </row>
    <row r="39" spans="1:9" x14ac:dyDescent="0.25">
      <c r="A39" s="93"/>
      <c r="B39" s="93" t="s">
        <v>2552</v>
      </c>
      <c r="C39" s="93"/>
      <c r="D39" t="s">
        <v>128</v>
      </c>
      <c r="E39" t="s">
        <v>1635</v>
      </c>
      <c r="F39" t="s">
        <v>2259</v>
      </c>
    </row>
    <row r="40" spans="1:9" x14ac:dyDescent="0.25">
      <c r="A40" s="93"/>
      <c r="B40" s="93" t="s">
        <v>2553</v>
      </c>
      <c r="C40" s="93"/>
      <c r="D40" t="s">
        <v>2266</v>
      </c>
      <c r="E40" t="s">
        <v>1289</v>
      </c>
      <c r="F40" t="s">
        <v>2259</v>
      </c>
    </row>
    <row r="41" spans="1:9" x14ac:dyDescent="0.25">
      <c r="A41" s="93"/>
      <c r="B41" s="93" t="s">
        <v>2556</v>
      </c>
      <c r="C41" s="93"/>
      <c r="D41" t="s">
        <v>5</v>
      </c>
      <c r="E41" t="s">
        <v>1231</v>
      </c>
      <c r="F41" t="s">
        <v>2259</v>
      </c>
    </row>
    <row r="42" spans="1:9" x14ac:dyDescent="0.25">
      <c r="A42" s="93"/>
      <c r="B42" s="101"/>
      <c r="C42" s="101"/>
    </row>
    <row r="43" spans="1:9" x14ac:dyDescent="0.25">
      <c r="A43" s="93"/>
    </row>
    <row r="44" spans="1:9" x14ac:dyDescent="0.25">
      <c r="A44" s="93"/>
      <c r="B44" s="141" t="s">
        <v>1965</v>
      </c>
      <c r="C44" s="141"/>
      <c r="D44" s="140" t="s">
        <v>341</v>
      </c>
      <c r="E44" s="140" t="s">
        <v>1966</v>
      </c>
      <c r="F44" s="140" t="s">
        <v>2200</v>
      </c>
      <c r="G44" s="93"/>
    </row>
    <row r="45" spans="1:9" x14ac:dyDescent="0.25">
      <c r="A45" s="93"/>
      <c r="B45" s="141"/>
      <c r="C45" s="141"/>
      <c r="D45" s="140"/>
      <c r="E45" s="140"/>
      <c r="F45" s="140"/>
      <c r="G45" s="93"/>
    </row>
    <row r="46" spans="1:9" x14ac:dyDescent="0.25">
      <c r="I46" t="s">
        <v>399</v>
      </c>
    </row>
    <row r="49" spans="1:4" x14ac:dyDescent="0.25">
      <c r="A49" s="69"/>
      <c r="D49" s="69"/>
    </row>
    <row r="50" spans="1:4" x14ac:dyDescent="0.25">
      <c r="A50" s="69"/>
      <c r="D50" s="69"/>
    </row>
    <row r="51" spans="1:4" x14ac:dyDescent="0.25">
      <c r="A51" s="69"/>
      <c r="D51" s="69"/>
    </row>
    <row r="52" spans="1:4" x14ac:dyDescent="0.25">
      <c r="A52" s="69"/>
      <c r="D52" s="69"/>
    </row>
    <row r="53" spans="1:4" x14ac:dyDescent="0.25">
      <c r="A53" s="69"/>
      <c r="D53" s="69"/>
    </row>
    <row r="54" spans="1:4" x14ac:dyDescent="0.25">
      <c r="A54" s="69"/>
      <c r="D54" s="69"/>
    </row>
    <row r="55" spans="1:4" x14ac:dyDescent="0.25">
      <c r="A55" s="69"/>
      <c r="D55" s="69"/>
    </row>
    <row r="56" spans="1:4" x14ac:dyDescent="0.25">
      <c r="A56" s="69"/>
      <c r="D56" s="69"/>
    </row>
    <row r="57" spans="1:4" x14ac:dyDescent="0.25">
      <c r="A57" s="69"/>
      <c r="D57" s="69"/>
    </row>
    <row r="58" spans="1:4" x14ac:dyDescent="0.25">
      <c r="A58" s="69"/>
      <c r="D58" s="69"/>
    </row>
    <row r="59" spans="1:4" x14ac:dyDescent="0.25">
      <c r="A59" s="69" t="s">
        <v>2291</v>
      </c>
      <c r="D59" s="69"/>
    </row>
    <row r="60" spans="1:4" x14ac:dyDescent="0.25">
      <c r="A60" s="69"/>
      <c r="D60" s="69"/>
    </row>
    <row r="61" spans="1:4" x14ac:dyDescent="0.25">
      <c r="A61" s="69" t="s">
        <v>1693</v>
      </c>
      <c r="D61" s="69" t="s">
        <v>2191</v>
      </c>
    </row>
    <row r="62" spans="1:4" x14ac:dyDescent="0.25">
      <c r="A62" t="s">
        <v>1681</v>
      </c>
      <c r="D62" t="s">
        <v>1707</v>
      </c>
    </row>
    <row r="63" spans="1:4" x14ac:dyDescent="0.25">
      <c r="A63" t="s">
        <v>1682</v>
      </c>
      <c r="D63" t="s">
        <v>1708</v>
      </c>
    </row>
    <row r="64" spans="1:4" x14ac:dyDescent="0.25">
      <c r="A64" t="s">
        <v>1683</v>
      </c>
    </row>
    <row r="65" spans="1:4" x14ac:dyDescent="0.25">
      <c r="A65" t="s">
        <v>1684</v>
      </c>
      <c r="D65" t="s">
        <v>1709</v>
      </c>
    </row>
    <row r="66" spans="1:4" x14ac:dyDescent="0.25">
      <c r="A66" t="s">
        <v>1685</v>
      </c>
      <c r="D66" t="s">
        <v>1710</v>
      </c>
    </row>
    <row r="67" spans="1:4" x14ac:dyDescent="0.25">
      <c r="A67" t="s">
        <v>1686</v>
      </c>
    </row>
    <row r="68" spans="1:4" x14ac:dyDescent="0.25">
      <c r="A68" t="s">
        <v>1687</v>
      </c>
      <c r="D68" t="s">
        <v>1711</v>
      </c>
    </row>
    <row r="69" spans="1:4" x14ac:dyDescent="0.25">
      <c r="A69" t="s">
        <v>1688</v>
      </c>
      <c r="D69" t="s">
        <v>1712</v>
      </c>
    </row>
    <row r="70" spans="1:4" x14ac:dyDescent="0.25">
      <c r="A70" t="s">
        <v>1689</v>
      </c>
    </row>
    <row r="71" spans="1:4" x14ac:dyDescent="0.25">
      <c r="A71" t="s">
        <v>1690</v>
      </c>
      <c r="D71" t="s">
        <v>1713</v>
      </c>
    </row>
    <row r="72" spans="1:4" x14ac:dyDescent="0.25">
      <c r="A72" t="s">
        <v>1691</v>
      </c>
    </row>
    <row r="73" spans="1:4" x14ac:dyDescent="0.25">
      <c r="A73" t="s">
        <v>1692</v>
      </c>
      <c r="D73" t="s">
        <v>1714</v>
      </c>
    </row>
    <row r="75" spans="1:4" x14ac:dyDescent="0.25">
      <c r="D75" t="s">
        <v>1715</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DC43F-2E2F-4C4A-AE51-1C2F548BB6FC}">
  <dimension ref="A1:P35"/>
  <sheetViews>
    <sheetView zoomScaleNormal="100" workbookViewId="0">
      <selection activeCell="G462" sqref="G462"/>
    </sheetView>
  </sheetViews>
  <sheetFormatPr defaultRowHeight="15" x14ac:dyDescent="0.25"/>
  <cols>
    <col min="1" max="1" width="11.7109375" customWidth="1"/>
    <col min="2" max="3" width="12.7109375" customWidth="1"/>
    <col min="4" max="4" width="18.85546875" bestFit="1" customWidth="1"/>
    <col min="5" max="5" width="22.28515625" customWidth="1"/>
    <col min="6" max="6" width="29" customWidth="1"/>
    <col min="7" max="7" width="18.140625" customWidth="1"/>
    <col min="8" max="8" width="18.42578125" customWidth="1"/>
    <col min="9" max="9" width="8.5703125" bestFit="1" customWidth="1"/>
    <col min="10" max="10" width="25.7109375" bestFit="1" customWidth="1"/>
    <col min="11" max="11" width="16.85546875" bestFit="1" customWidth="1"/>
    <col min="12" max="12" width="46.7109375" bestFit="1" customWidth="1"/>
    <col min="13" max="13" width="12.5703125" bestFit="1" customWidth="1"/>
  </cols>
  <sheetData>
    <row r="1" spans="1:16" ht="18.75" x14ac:dyDescent="0.3">
      <c r="B1" s="1" t="s">
        <v>329</v>
      </c>
      <c r="C1" s="1"/>
      <c r="D1" s="1"/>
      <c r="E1" s="1"/>
      <c r="F1" s="1"/>
    </row>
    <row r="2" spans="1:16" s="69" customFormat="1" x14ac:dyDescent="0.25">
      <c r="A2" s="98" t="s">
        <v>2253</v>
      </c>
      <c r="B2" s="69" t="s">
        <v>1</v>
      </c>
      <c r="C2" s="69" t="s">
        <v>787</v>
      </c>
      <c r="D2" s="69" t="s">
        <v>2864</v>
      </c>
      <c r="E2" s="69" t="s">
        <v>2792</v>
      </c>
      <c r="F2" s="69" t="s">
        <v>1370</v>
      </c>
      <c r="G2" s="69" t="s">
        <v>126</v>
      </c>
      <c r="H2" s="69" t="s">
        <v>533</v>
      </c>
      <c r="I2" s="69" t="s">
        <v>2223</v>
      </c>
      <c r="J2" s="69" t="s">
        <v>2224</v>
      </c>
      <c r="K2" s="69" t="s">
        <v>2734</v>
      </c>
      <c r="M2" s="69" t="s">
        <v>2234</v>
      </c>
    </row>
    <row r="3" spans="1:16" x14ac:dyDescent="0.25">
      <c r="A3" s="139" t="s">
        <v>743</v>
      </c>
      <c r="B3" s="93" t="s">
        <v>386</v>
      </c>
      <c r="C3" s="93" t="s">
        <v>2680</v>
      </c>
      <c r="D3" s="93"/>
      <c r="E3" s="93"/>
      <c r="F3" s="93" t="s">
        <v>2743</v>
      </c>
      <c r="G3" s="93" t="s">
        <v>72</v>
      </c>
      <c r="H3" s="93" t="s">
        <v>333</v>
      </c>
      <c r="I3" t="s">
        <v>2229</v>
      </c>
      <c r="J3" t="s">
        <v>2248</v>
      </c>
      <c r="K3" s="93" t="s">
        <v>2744</v>
      </c>
      <c r="L3" s="93" t="s">
        <v>2757</v>
      </c>
      <c r="M3" s="93" t="s">
        <v>2249</v>
      </c>
      <c r="P3" s="93"/>
    </row>
    <row r="4" spans="1:16" x14ac:dyDescent="0.25">
      <c r="A4" s="139" t="s">
        <v>743</v>
      </c>
      <c r="B4" s="93" t="s">
        <v>569</v>
      </c>
      <c r="C4" s="93" t="s">
        <v>2682</v>
      </c>
      <c r="D4" s="93"/>
      <c r="E4" s="93"/>
      <c r="F4" s="93" t="s">
        <v>2758</v>
      </c>
      <c r="G4" s="93" t="s">
        <v>341</v>
      </c>
      <c r="H4" s="93" t="s">
        <v>344</v>
      </c>
      <c r="I4" s="93" t="s">
        <v>2226</v>
      </c>
      <c r="J4" t="s">
        <v>2246</v>
      </c>
      <c r="K4" s="93" t="s">
        <v>2737</v>
      </c>
      <c r="L4" s="93" t="s">
        <v>2759</v>
      </c>
      <c r="M4" s="93" t="s">
        <v>2249</v>
      </c>
      <c r="P4" s="93"/>
    </row>
    <row r="5" spans="1:16" x14ac:dyDescent="0.25">
      <c r="A5" s="139" t="s">
        <v>743</v>
      </c>
      <c r="B5" s="93" t="s">
        <v>388</v>
      </c>
      <c r="C5" s="93" t="s">
        <v>2683</v>
      </c>
      <c r="D5" s="93"/>
      <c r="E5" s="93"/>
      <c r="F5" s="93" t="s">
        <v>2761</v>
      </c>
      <c r="G5" s="93" t="s">
        <v>341</v>
      </c>
      <c r="H5" s="93" t="s">
        <v>342</v>
      </c>
      <c r="I5" s="93" t="s">
        <v>2225</v>
      </c>
      <c r="J5" t="s">
        <v>2245</v>
      </c>
      <c r="K5" s="93" t="s">
        <v>2738</v>
      </c>
      <c r="L5" s="93" t="s">
        <v>2763</v>
      </c>
      <c r="M5" s="93" t="s">
        <v>2249</v>
      </c>
      <c r="P5" s="93"/>
    </row>
    <row r="6" spans="1:16" x14ac:dyDescent="0.25">
      <c r="A6" s="139" t="s">
        <v>743</v>
      </c>
      <c r="B6" s="93" t="s">
        <v>2790</v>
      </c>
      <c r="C6" s="93" t="s">
        <v>2684</v>
      </c>
      <c r="D6" s="93" t="s">
        <v>2249</v>
      </c>
      <c r="E6" s="93"/>
      <c r="F6" s="93" t="s">
        <v>2762</v>
      </c>
      <c r="G6" s="93" t="s">
        <v>341</v>
      </c>
      <c r="H6" s="93" t="s">
        <v>396</v>
      </c>
      <c r="I6" s="93" t="s">
        <v>2221</v>
      </c>
      <c r="J6" s="93" t="s">
        <v>2222</v>
      </c>
      <c r="K6" s="93" t="s">
        <v>2740</v>
      </c>
      <c r="L6" s="93" t="s">
        <v>2760</v>
      </c>
      <c r="M6" s="93" t="s">
        <v>2235</v>
      </c>
      <c r="P6" s="93"/>
    </row>
    <row r="7" spans="1:16" x14ac:dyDescent="0.25">
      <c r="A7" s="139"/>
      <c r="B7" s="93" t="s">
        <v>2794</v>
      </c>
      <c r="C7" s="93" t="s">
        <v>2739</v>
      </c>
      <c r="D7" s="93" t="s">
        <v>387</v>
      </c>
      <c r="E7" s="93"/>
      <c r="F7" s="93" t="s">
        <v>2766</v>
      </c>
      <c r="G7" s="93" t="s">
        <v>336</v>
      </c>
      <c r="H7" s="93" t="s">
        <v>339</v>
      </c>
      <c r="I7" s="93" t="s">
        <v>2227</v>
      </c>
      <c r="J7" t="s">
        <v>2244</v>
      </c>
      <c r="K7" s="93" t="s">
        <v>2736</v>
      </c>
      <c r="L7" s="93" t="s">
        <v>2778</v>
      </c>
      <c r="M7" s="93" t="s">
        <v>2249</v>
      </c>
      <c r="P7" s="93"/>
    </row>
    <row r="8" spans="1:16" x14ac:dyDescent="0.25">
      <c r="A8" s="139"/>
      <c r="B8" s="93" t="s">
        <v>394</v>
      </c>
      <c r="C8" s="93" t="s">
        <v>2685</v>
      </c>
      <c r="D8" s="93"/>
      <c r="E8" s="93" t="s">
        <v>2784</v>
      </c>
      <c r="F8" s="93" t="s">
        <v>2764</v>
      </c>
      <c r="G8" s="93" t="s">
        <v>90</v>
      </c>
      <c r="H8" s="93" t="s">
        <v>515</v>
      </c>
      <c r="I8" s="93" t="s">
        <v>2232</v>
      </c>
      <c r="J8" t="s">
        <v>2237</v>
      </c>
      <c r="K8" s="93" t="s">
        <v>2741</v>
      </c>
      <c r="L8" s="93" t="s">
        <v>2765</v>
      </c>
      <c r="M8" s="93" t="s">
        <v>387</v>
      </c>
      <c r="P8" s="93"/>
    </row>
    <row r="9" spans="1:16" x14ac:dyDescent="0.25">
      <c r="A9" s="139" t="s">
        <v>743</v>
      </c>
      <c r="B9" s="93" t="s">
        <v>2788</v>
      </c>
      <c r="C9" s="93" t="s">
        <v>2787</v>
      </c>
      <c r="D9" s="93" t="s">
        <v>2862</v>
      </c>
      <c r="F9" s="93" t="s">
        <v>2767</v>
      </c>
      <c r="G9" s="93" t="s">
        <v>141</v>
      </c>
      <c r="H9" s="93" t="s">
        <v>372</v>
      </c>
      <c r="I9" s="93" t="s">
        <v>2233</v>
      </c>
      <c r="J9" t="s">
        <v>2239</v>
      </c>
      <c r="K9" s="93" t="s">
        <v>2742</v>
      </c>
      <c r="L9" s="93" t="s">
        <v>2768</v>
      </c>
      <c r="M9" s="93" t="s">
        <v>386</v>
      </c>
      <c r="P9" s="93"/>
    </row>
    <row r="10" spans="1:16" x14ac:dyDescent="0.25">
      <c r="A10" s="139"/>
      <c r="B10" s="93" t="s">
        <v>356</v>
      </c>
      <c r="C10" s="93" t="s">
        <v>2681</v>
      </c>
      <c r="D10" s="93"/>
      <c r="F10" s="93" t="s">
        <v>2769</v>
      </c>
      <c r="G10" s="93" t="s">
        <v>40</v>
      </c>
      <c r="H10" s="93" t="s">
        <v>355</v>
      </c>
      <c r="I10" s="93" t="s">
        <v>2228</v>
      </c>
      <c r="J10" t="s">
        <v>2247</v>
      </c>
      <c r="K10" s="93" t="s">
        <v>2735</v>
      </c>
      <c r="L10" s="93" t="s">
        <v>2770</v>
      </c>
      <c r="M10" s="93" t="s">
        <v>2249</v>
      </c>
      <c r="P10" s="93"/>
    </row>
    <row r="11" spans="1:16" x14ac:dyDescent="0.25">
      <c r="A11" s="139"/>
      <c r="B11" s="93" t="s">
        <v>389</v>
      </c>
      <c r="C11" s="93" t="s">
        <v>2686</v>
      </c>
      <c r="D11" s="93"/>
      <c r="E11" s="93"/>
      <c r="F11" s="93" t="s">
        <v>2733</v>
      </c>
      <c r="G11" s="93" t="s">
        <v>1762</v>
      </c>
      <c r="H11" s="93" t="s">
        <v>357</v>
      </c>
      <c r="I11" s="93" t="s">
        <v>2219</v>
      </c>
      <c r="J11" s="93" t="s">
        <v>2241</v>
      </c>
      <c r="K11" s="93" t="s">
        <v>2771</v>
      </c>
      <c r="L11" s="93" t="s">
        <v>2772</v>
      </c>
      <c r="M11" s="93" t="s">
        <v>390</v>
      </c>
      <c r="P11" s="93"/>
    </row>
    <row r="12" spans="1:16" x14ac:dyDescent="0.25">
      <c r="A12" s="139"/>
      <c r="B12" s="93" t="s">
        <v>2791</v>
      </c>
      <c r="C12" s="93" t="s">
        <v>2687</v>
      </c>
      <c r="D12" s="93" t="s">
        <v>390</v>
      </c>
      <c r="E12" s="93"/>
      <c r="F12" s="93" t="s">
        <v>2728</v>
      </c>
      <c r="G12" s="93" t="s">
        <v>52</v>
      </c>
      <c r="H12" s="93" t="s">
        <v>397</v>
      </c>
      <c r="I12" s="93" t="s">
        <v>2220</v>
      </c>
      <c r="J12" s="93" t="s">
        <v>2240</v>
      </c>
      <c r="K12" s="93" t="s">
        <v>2777</v>
      </c>
      <c r="L12" s="93" t="s">
        <v>2776</v>
      </c>
      <c r="M12" s="93" t="s">
        <v>2235</v>
      </c>
      <c r="P12" s="93"/>
    </row>
    <row r="13" spans="1:16" x14ac:dyDescent="0.25">
      <c r="A13" s="139" t="s">
        <v>743</v>
      </c>
      <c r="B13" s="93" t="s">
        <v>393</v>
      </c>
      <c r="C13" s="93" t="s">
        <v>2688</v>
      </c>
      <c r="D13" s="93"/>
      <c r="E13" s="93"/>
      <c r="F13" s="93" t="s">
        <v>2732</v>
      </c>
      <c r="G13" s="93" t="s">
        <v>2254</v>
      </c>
      <c r="H13" s="93" t="s">
        <v>3020</v>
      </c>
      <c r="I13" s="93" t="s">
        <v>2218</v>
      </c>
      <c r="J13" s="93" t="s">
        <v>2238</v>
      </c>
      <c r="K13" s="93" t="s">
        <v>2780</v>
      </c>
      <c r="L13" s="93" t="s">
        <v>2779</v>
      </c>
      <c r="M13" s="93" t="s">
        <v>390</v>
      </c>
      <c r="P13" s="93"/>
    </row>
    <row r="14" spans="1:16" x14ac:dyDescent="0.25">
      <c r="A14" s="139"/>
      <c r="B14" s="93" t="s">
        <v>2849</v>
      </c>
      <c r="C14" s="93" t="s">
        <v>2786</v>
      </c>
      <c r="D14" s="93" t="s">
        <v>2863</v>
      </c>
      <c r="E14" s="93"/>
      <c r="F14" s="93" t="s">
        <v>2731</v>
      </c>
      <c r="G14" s="93" t="s">
        <v>568</v>
      </c>
      <c r="H14" s="93" t="s">
        <v>366</v>
      </c>
      <c r="I14" s="93" t="s">
        <v>2230</v>
      </c>
      <c r="J14" t="s">
        <v>2243</v>
      </c>
      <c r="K14" s="93" t="s">
        <v>2782</v>
      </c>
      <c r="L14" s="93" t="s">
        <v>2775</v>
      </c>
      <c r="M14" s="93" t="s">
        <v>393</v>
      </c>
      <c r="P14" s="93"/>
    </row>
    <row r="15" spans="1:16" x14ac:dyDescent="0.25">
      <c r="A15" s="139"/>
      <c r="B15" s="93" t="s">
        <v>2789</v>
      </c>
      <c r="C15" s="93" t="s">
        <v>2689</v>
      </c>
      <c r="D15" s="93" t="s">
        <v>395</v>
      </c>
      <c r="E15" s="93"/>
      <c r="F15" s="93" t="s">
        <v>2729</v>
      </c>
      <c r="G15" s="93" t="s">
        <v>888</v>
      </c>
      <c r="H15" s="93" t="s">
        <v>2190</v>
      </c>
      <c r="I15" s="93" t="s">
        <v>2250</v>
      </c>
      <c r="J15" t="s">
        <v>2251</v>
      </c>
      <c r="K15" s="93" t="s">
        <v>2781</v>
      </c>
      <c r="L15" s="93" t="s">
        <v>2774</v>
      </c>
      <c r="M15" s="93" t="s">
        <v>2236</v>
      </c>
      <c r="P15" s="93"/>
    </row>
    <row r="16" spans="1:16" x14ac:dyDescent="0.25">
      <c r="A16" s="139" t="s">
        <v>743</v>
      </c>
      <c r="B16" s="93" t="s">
        <v>391</v>
      </c>
      <c r="C16" s="93" t="s">
        <v>2690</v>
      </c>
      <c r="D16" s="93"/>
      <c r="E16" s="93"/>
      <c r="F16" s="93" t="s">
        <v>2730</v>
      </c>
      <c r="G16" s="93" t="s">
        <v>5</v>
      </c>
      <c r="H16" s="93" t="s">
        <v>363</v>
      </c>
      <c r="I16" s="93" t="s">
        <v>2231</v>
      </c>
      <c r="J16" t="s">
        <v>2242</v>
      </c>
      <c r="K16" s="93" t="s">
        <v>2783</v>
      </c>
      <c r="L16" s="93" t="s">
        <v>2773</v>
      </c>
      <c r="M16" s="93" t="s">
        <v>390</v>
      </c>
      <c r="P16" s="93"/>
    </row>
    <row r="17" spans="1:12" x14ac:dyDescent="0.25">
      <c r="A17" s="93"/>
    </row>
    <row r="18" spans="1:12" x14ac:dyDescent="0.25">
      <c r="A18" s="93"/>
      <c r="L18" s="93" t="s">
        <v>2756</v>
      </c>
    </row>
    <row r="19" spans="1:12" x14ac:dyDescent="0.25">
      <c r="A19" s="93"/>
      <c r="B19" s="93" t="s">
        <v>2745</v>
      </c>
    </row>
    <row r="20" spans="1:12" x14ac:dyDescent="0.25">
      <c r="A20" s="93"/>
      <c r="B20" s="93" t="s">
        <v>2746</v>
      </c>
    </row>
    <row r="21" spans="1:12" x14ac:dyDescent="0.25">
      <c r="A21" s="93"/>
      <c r="B21" s="225" t="s">
        <v>2747</v>
      </c>
    </row>
    <row r="22" spans="1:12" x14ac:dyDescent="0.25">
      <c r="A22" s="93"/>
      <c r="B22" s="225" t="s">
        <v>2748</v>
      </c>
    </row>
    <row r="23" spans="1:12" x14ac:dyDescent="0.25">
      <c r="A23" s="93"/>
      <c r="B23" s="225" t="s">
        <v>2749</v>
      </c>
    </row>
    <row r="24" spans="1:12" x14ac:dyDescent="0.25">
      <c r="A24" s="93"/>
      <c r="B24" s="225" t="s">
        <v>2750</v>
      </c>
    </row>
    <row r="25" spans="1:12" x14ac:dyDescent="0.25">
      <c r="A25" s="93"/>
      <c r="B25" s="225" t="s">
        <v>2751</v>
      </c>
    </row>
    <row r="26" spans="1:12" x14ac:dyDescent="0.25">
      <c r="A26" s="93"/>
      <c r="B26" s="225" t="s">
        <v>2752</v>
      </c>
    </row>
    <row r="27" spans="1:12" x14ac:dyDescent="0.25">
      <c r="A27" s="93"/>
      <c r="B27" s="225" t="s">
        <v>2753</v>
      </c>
    </row>
    <row r="28" spans="1:12" x14ac:dyDescent="0.25">
      <c r="A28" s="93"/>
      <c r="B28" s="225" t="s">
        <v>2754</v>
      </c>
    </row>
    <row r="29" spans="1:12" x14ac:dyDescent="0.25">
      <c r="A29" s="93"/>
      <c r="B29" s="225" t="s">
        <v>2755</v>
      </c>
    </row>
    <row r="30" spans="1:12" x14ac:dyDescent="0.25">
      <c r="A30" s="93"/>
    </row>
    <row r="31" spans="1:12" x14ac:dyDescent="0.25">
      <c r="A31" s="93"/>
    </row>
    <row r="32" spans="1:12" x14ac:dyDescent="0.25">
      <c r="A32" s="93"/>
    </row>
    <row r="33" spans="1:12" x14ac:dyDescent="0.25">
      <c r="A33" s="93"/>
      <c r="B33" s="93" t="s">
        <v>2785</v>
      </c>
    </row>
    <row r="34" spans="1:12" x14ac:dyDescent="0.25">
      <c r="A34" s="93"/>
    </row>
    <row r="35" spans="1:12" x14ac:dyDescent="0.25">
      <c r="L35" t="s">
        <v>399</v>
      </c>
    </row>
  </sheetData>
  <hyperlinks>
    <hyperlink ref="B21" r:id="rId1" xr:uid="{571628D7-D3B0-4BE9-BCBC-53E65EF96697}"/>
    <hyperlink ref="B22" r:id="rId2" xr:uid="{9D81598C-3944-4022-86D1-842ED661528D}"/>
    <hyperlink ref="B23" r:id="rId3" xr:uid="{415381C7-F5F4-44D5-9077-01F122AB8610}"/>
    <hyperlink ref="B24" r:id="rId4" xr:uid="{B64B281D-99B7-4ED6-AF5A-2BB16D9AB4E8}"/>
    <hyperlink ref="B25" r:id="rId5" xr:uid="{212A96C4-7994-42A6-915A-26F783A2D2A0}"/>
    <hyperlink ref="B26" r:id="rId6" xr:uid="{ED238AA4-B5E5-4938-97A0-5A80E949BEE3}"/>
    <hyperlink ref="B27" r:id="rId7" xr:uid="{9DF9542F-C4AD-453E-AFF3-D4E971011984}"/>
    <hyperlink ref="B28" r:id="rId8" xr:uid="{430FDD1A-7DDB-4755-B344-B6C1DCD25C74}"/>
    <hyperlink ref="B29" r:id="rId9" xr:uid="{1C2CE7F5-8E6B-4432-B587-D24AD262FFDF}"/>
  </hyperlinks>
  <pageMargins left="0.7" right="0.7" top="0.75" bottom="0.75" header="0.3" footer="0.3"/>
  <pageSetup orientation="portrait" horizontalDpi="1200" verticalDpi="1200"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5"/>
  <sheetViews>
    <sheetView topLeftCell="A4" workbookViewId="0">
      <selection activeCell="G462" sqref="G462"/>
    </sheetView>
  </sheetViews>
  <sheetFormatPr defaultRowHeight="15" x14ac:dyDescent="0.25"/>
  <cols>
    <col min="1" max="1" width="25.85546875" bestFit="1" customWidth="1"/>
    <col min="2" max="2" width="7.140625" bestFit="1" customWidth="1"/>
    <col min="3" max="3" width="16.42578125" style="67" bestFit="1" customWidth="1"/>
    <col min="4" max="4" width="11.7109375" style="67" bestFit="1" customWidth="1"/>
    <col min="5" max="5" width="9.28515625" style="67" bestFit="1" customWidth="1"/>
    <col min="6" max="6" width="7.5703125" style="67" bestFit="1" customWidth="1"/>
    <col min="7" max="7" width="47.5703125" style="67" bestFit="1" customWidth="1"/>
    <col min="8" max="15" width="9.140625" style="67"/>
  </cols>
  <sheetData>
    <row r="1" spans="1:15" x14ac:dyDescent="0.25">
      <c r="A1" s="69" t="s">
        <v>1829</v>
      </c>
      <c r="B1" s="69"/>
    </row>
    <row r="2" spans="1:15" x14ac:dyDescent="0.25">
      <c r="A2" t="s">
        <v>2883</v>
      </c>
    </row>
    <row r="3" spans="1:15" x14ac:dyDescent="0.25">
      <c r="A3" t="s">
        <v>2884</v>
      </c>
    </row>
    <row r="7" spans="1:15" s="69" customFormat="1" x14ac:dyDescent="0.25">
      <c r="A7" s="69" t="s">
        <v>2882</v>
      </c>
      <c r="B7" s="98" t="s">
        <v>1834</v>
      </c>
      <c r="C7" s="98" t="s">
        <v>1835</v>
      </c>
      <c r="D7" s="98" t="s">
        <v>1901</v>
      </c>
      <c r="E7" s="98" t="s">
        <v>1903</v>
      </c>
      <c r="F7" s="98" t="s">
        <v>2885</v>
      </c>
      <c r="G7" s="69" t="s">
        <v>2881</v>
      </c>
      <c r="H7" s="98"/>
      <c r="I7" s="98"/>
      <c r="J7" s="98"/>
      <c r="K7" s="98"/>
      <c r="L7" s="98"/>
      <c r="M7" s="98"/>
      <c r="N7" s="98"/>
      <c r="O7" s="98"/>
    </row>
    <row r="8" spans="1:15" x14ac:dyDescent="0.25">
      <c r="A8" t="s">
        <v>72</v>
      </c>
      <c r="B8" s="67" t="s">
        <v>743</v>
      </c>
      <c r="C8" s="67" t="s">
        <v>743</v>
      </c>
      <c r="D8" s="67" t="s">
        <v>743</v>
      </c>
      <c r="E8" s="67" t="s">
        <v>743</v>
      </c>
      <c r="F8" s="67" t="s">
        <v>743</v>
      </c>
      <c r="G8" t="s">
        <v>1838</v>
      </c>
    </row>
    <row r="9" spans="1:15" x14ac:dyDescent="0.25">
      <c r="A9" t="s">
        <v>2438</v>
      </c>
      <c r="B9" s="67"/>
      <c r="G9" t="s">
        <v>1839</v>
      </c>
    </row>
    <row r="10" spans="1:15" x14ac:dyDescent="0.25">
      <c r="A10" t="s">
        <v>102</v>
      </c>
      <c r="B10" s="67" t="s">
        <v>743</v>
      </c>
      <c r="C10" s="67" t="s">
        <v>743</v>
      </c>
      <c r="G10" t="s">
        <v>1865</v>
      </c>
    </row>
    <row r="11" spans="1:15" x14ac:dyDescent="0.25">
      <c r="A11" t="s">
        <v>70</v>
      </c>
      <c r="B11" s="67" t="s">
        <v>743</v>
      </c>
      <c r="C11" s="67" t="s">
        <v>743</v>
      </c>
      <c r="F11" s="67" t="s">
        <v>743</v>
      </c>
      <c r="G11" t="s">
        <v>1866</v>
      </c>
    </row>
    <row r="12" spans="1:15" x14ac:dyDescent="0.25">
      <c r="A12" t="s">
        <v>41</v>
      </c>
      <c r="B12" s="67" t="s">
        <v>743</v>
      </c>
      <c r="C12" s="67" t="s">
        <v>743</v>
      </c>
      <c r="G12" t="s">
        <v>1867</v>
      </c>
    </row>
    <row r="13" spans="1:15" x14ac:dyDescent="0.25">
      <c r="A13" t="s">
        <v>93</v>
      </c>
      <c r="B13" s="67" t="s">
        <v>743</v>
      </c>
      <c r="C13" s="67" t="s">
        <v>743</v>
      </c>
      <c r="G13" t="s">
        <v>1868</v>
      </c>
    </row>
    <row r="14" spans="1:15" x14ac:dyDescent="0.25">
      <c r="A14" t="s">
        <v>90</v>
      </c>
      <c r="B14" s="67" t="s">
        <v>743</v>
      </c>
      <c r="C14" s="67" t="s">
        <v>743</v>
      </c>
      <c r="G14" t="s">
        <v>1869</v>
      </c>
    </row>
    <row r="15" spans="1:15" x14ac:dyDescent="0.25">
      <c r="A15" t="s">
        <v>2876</v>
      </c>
      <c r="B15" s="67" t="s">
        <v>743</v>
      </c>
      <c r="C15" s="67" t="s">
        <v>743</v>
      </c>
      <c r="G15" t="s">
        <v>1870</v>
      </c>
    </row>
    <row r="16" spans="1:15" x14ac:dyDescent="0.25">
      <c r="A16" t="s">
        <v>2879</v>
      </c>
      <c r="B16" s="67" t="s">
        <v>743</v>
      </c>
      <c r="C16" s="67" t="s">
        <v>743</v>
      </c>
      <c r="G16" t="s">
        <v>1871</v>
      </c>
    </row>
    <row r="17" spans="1:7" x14ac:dyDescent="0.25">
      <c r="A17" t="s">
        <v>141</v>
      </c>
      <c r="B17" s="67" t="s">
        <v>743</v>
      </c>
      <c r="C17" s="67" t="s">
        <v>743</v>
      </c>
      <c r="D17" s="67" t="s">
        <v>743</v>
      </c>
      <c r="G17" t="s">
        <v>1872</v>
      </c>
    </row>
    <row r="18" spans="1:7" x14ac:dyDescent="0.25">
      <c r="A18" t="s">
        <v>1836</v>
      </c>
      <c r="B18" s="67" t="s">
        <v>743</v>
      </c>
      <c r="C18" s="67" t="s">
        <v>743</v>
      </c>
      <c r="G18" t="s">
        <v>1873</v>
      </c>
    </row>
    <row r="19" spans="1:7" x14ac:dyDescent="0.25">
      <c r="A19" t="s">
        <v>40</v>
      </c>
      <c r="B19" s="67" t="s">
        <v>743</v>
      </c>
      <c r="C19" s="67" t="s">
        <v>743</v>
      </c>
      <c r="G19" t="s">
        <v>1849</v>
      </c>
    </row>
    <row r="20" spans="1:7" x14ac:dyDescent="0.25">
      <c r="A20" t="s">
        <v>155</v>
      </c>
      <c r="B20" s="67" t="s">
        <v>743</v>
      </c>
      <c r="C20" s="67" t="s">
        <v>743</v>
      </c>
      <c r="D20" s="67" t="s">
        <v>743</v>
      </c>
      <c r="G20" t="s">
        <v>1850</v>
      </c>
    </row>
    <row r="21" spans="1:7" x14ac:dyDescent="0.25">
      <c r="A21" t="s">
        <v>1762</v>
      </c>
      <c r="B21" s="67" t="s">
        <v>743</v>
      </c>
      <c r="C21" s="67" t="s">
        <v>743</v>
      </c>
      <c r="D21" s="67" t="s">
        <v>743</v>
      </c>
      <c r="G21" t="s">
        <v>1851</v>
      </c>
    </row>
    <row r="22" spans="1:7" x14ac:dyDescent="0.25">
      <c r="A22" t="s">
        <v>47</v>
      </c>
      <c r="B22" s="67" t="s">
        <v>743</v>
      </c>
      <c r="C22" s="67" t="s">
        <v>743</v>
      </c>
      <c r="D22" s="67" t="s">
        <v>743</v>
      </c>
      <c r="G22" t="s">
        <v>1874</v>
      </c>
    </row>
    <row r="23" spans="1:7" x14ac:dyDescent="0.25">
      <c r="A23" t="s">
        <v>1886</v>
      </c>
      <c r="B23" s="139" t="s">
        <v>743</v>
      </c>
      <c r="C23" s="67" t="s">
        <v>743</v>
      </c>
      <c r="D23"/>
      <c r="G23" t="s">
        <v>1875</v>
      </c>
    </row>
    <row r="24" spans="1:7" x14ac:dyDescent="0.25">
      <c r="A24" t="s">
        <v>2878</v>
      </c>
      <c r="B24" s="67" t="s">
        <v>743</v>
      </c>
      <c r="C24" s="67" t="s">
        <v>743</v>
      </c>
      <c r="G24" t="s">
        <v>1900</v>
      </c>
    </row>
    <row r="25" spans="1:7" x14ac:dyDescent="0.25">
      <c r="A25" t="s">
        <v>2880</v>
      </c>
      <c r="B25" s="67" t="s">
        <v>743</v>
      </c>
      <c r="C25" s="67" t="s">
        <v>743</v>
      </c>
      <c r="G25" t="s">
        <v>1876</v>
      </c>
    </row>
    <row r="26" spans="1:7" x14ac:dyDescent="0.25">
      <c r="A26" t="s">
        <v>568</v>
      </c>
      <c r="B26" s="67" t="s">
        <v>743</v>
      </c>
      <c r="C26" s="67" t="s">
        <v>743</v>
      </c>
      <c r="D26" s="67" t="s">
        <v>743</v>
      </c>
      <c r="G26" t="s">
        <v>1877</v>
      </c>
    </row>
    <row r="27" spans="1:7" x14ac:dyDescent="0.25">
      <c r="A27" t="s">
        <v>882</v>
      </c>
      <c r="B27" s="67" t="s">
        <v>743</v>
      </c>
      <c r="C27" s="67" t="s">
        <v>743</v>
      </c>
      <c r="D27" s="67" t="s">
        <v>743</v>
      </c>
      <c r="G27" t="s">
        <v>1878</v>
      </c>
    </row>
    <row r="28" spans="1:7" x14ac:dyDescent="0.25">
      <c r="A28" t="s">
        <v>888</v>
      </c>
      <c r="B28" s="67" t="s">
        <v>743</v>
      </c>
      <c r="C28" s="67" t="s">
        <v>743</v>
      </c>
      <c r="D28" s="67" t="s">
        <v>743</v>
      </c>
      <c r="G28" t="s">
        <v>1857</v>
      </c>
    </row>
    <row r="29" spans="1:7" x14ac:dyDescent="0.25">
      <c r="A29" t="s">
        <v>128</v>
      </c>
      <c r="B29" s="67" t="s">
        <v>743</v>
      </c>
      <c r="C29" s="67" t="s">
        <v>743</v>
      </c>
      <c r="D29" s="67" t="s">
        <v>743</v>
      </c>
      <c r="G29" t="s">
        <v>1858</v>
      </c>
    </row>
    <row r="30" spans="1:7" x14ac:dyDescent="0.25">
      <c r="A30" t="s">
        <v>1830</v>
      </c>
      <c r="B30" s="67" t="s">
        <v>743</v>
      </c>
      <c r="C30" s="67" t="s">
        <v>743</v>
      </c>
      <c r="D30" s="67" t="s">
        <v>743</v>
      </c>
      <c r="E30" s="67" t="s">
        <v>743</v>
      </c>
      <c r="G30" t="s">
        <v>1879</v>
      </c>
    </row>
    <row r="31" spans="1:7" x14ac:dyDescent="0.25">
      <c r="A31" t="s">
        <v>1832</v>
      </c>
      <c r="B31" s="67" t="s">
        <v>743</v>
      </c>
      <c r="C31" s="67" t="s">
        <v>743</v>
      </c>
      <c r="D31" s="67" t="s">
        <v>743</v>
      </c>
      <c r="E31" s="67" t="s">
        <v>743</v>
      </c>
      <c r="G31" t="s">
        <v>1880</v>
      </c>
    </row>
    <row r="32" spans="1:7" x14ac:dyDescent="0.25">
      <c r="A32" t="s">
        <v>1833</v>
      </c>
      <c r="B32" s="67" t="s">
        <v>743</v>
      </c>
      <c r="C32" s="67" t="s">
        <v>743</v>
      </c>
      <c r="D32" s="67" t="s">
        <v>743</v>
      </c>
      <c r="E32" s="67" t="s">
        <v>743</v>
      </c>
      <c r="G32" t="s">
        <v>1881</v>
      </c>
    </row>
    <row r="33" spans="1:7" x14ac:dyDescent="0.25">
      <c r="A33" t="s">
        <v>1831</v>
      </c>
      <c r="B33" s="67" t="s">
        <v>743</v>
      </c>
      <c r="C33" s="67" t="s">
        <v>743</v>
      </c>
      <c r="D33" s="67" t="s">
        <v>743</v>
      </c>
      <c r="E33" s="67" t="s">
        <v>743</v>
      </c>
      <c r="G33" t="s">
        <v>1882</v>
      </c>
    </row>
    <row r="34" spans="1:7" x14ac:dyDescent="0.25">
      <c r="A34" t="s">
        <v>2300</v>
      </c>
      <c r="B34" s="67" t="s">
        <v>743</v>
      </c>
      <c r="C34" s="67" t="s">
        <v>743</v>
      </c>
      <c r="D34" s="67" t="s">
        <v>743</v>
      </c>
      <c r="E34" s="67" t="s">
        <v>743</v>
      </c>
      <c r="G34" t="s">
        <v>1883</v>
      </c>
    </row>
    <row r="35" spans="1:7" x14ac:dyDescent="0.25">
      <c r="A35" t="s">
        <v>2877</v>
      </c>
      <c r="B35" s="67" t="s">
        <v>743</v>
      </c>
      <c r="C35" s="67" t="s">
        <v>743</v>
      </c>
      <c r="G35" t="s">
        <v>1884</v>
      </c>
    </row>
  </sheetData>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6"/>
  <sheetViews>
    <sheetView topLeftCell="A67" workbookViewId="0">
      <selection activeCell="G462" sqref="G462"/>
    </sheetView>
  </sheetViews>
  <sheetFormatPr defaultRowHeight="15" x14ac:dyDescent="0.25"/>
  <cols>
    <col min="1" max="1" width="12.28515625" customWidth="1"/>
    <col min="2" max="2" width="12.5703125" customWidth="1"/>
    <col min="3" max="3" width="18.5703125" customWidth="1"/>
  </cols>
  <sheetData>
    <row r="1" spans="1:1" x14ac:dyDescent="0.25">
      <c r="A1" s="69" t="s">
        <v>2292</v>
      </c>
    </row>
    <row r="2" spans="1:1" x14ac:dyDescent="0.25">
      <c r="A2" t="s">
        <v>411</v>
      </c>
    </row>
    <row r="3" spans="1:1" x14ac:dyDescent="0.25">
      <c r="A3" t="s">
        <v>465</v>
      </c>
    </row>
    <row r="4" spans="1:1" x14ac:dyDescent="0.25">
      <c r="A4" t="s">
        <v>875</v>
      </c>
    </row>
    <row r="5" spans="1:1" x14ac:dyDescent="0.25">
      <c r="A5" t="s">
        <v>466</v>
      </c>
    </row>
    <row r="6" spans="1:1" x14ac:dyDescent="0.25">
      <c r="A6" t="s">
        <v>470</v>
      </c>
    </row>
    <row r="7" spans="1:1" x14ac:dyDescent="0.25">
      <c r="A7" t="s">
        <v>469</v>
      </c>
    </row>
    <row r="8" spans="1:1" x14ac:dyDescent="0.25">
      <c r="A8" t="s">
        <v>471</v>
      </c>
    </row>
    <row r="9" spans="1:1" x14ac:dyDescent="0.25">
      <c r="A9" t="s">
        <v>467</v>
      </c>
    </row>
    <row r="10" spans="1:1" x14ac:dyDescent="0.25">
      <c r="A10" t="s">
        <v>472</v>
      </c>
    </row>
    <row r="11" spans="1:1" x14ac:dyDescent="0.25">
      <c r="A11" t="s">
        <v>468</v>
      </c>
    </row>
    <row r="12" spans="1:1" x14ac:dyDescent="0.25">
      <c r="A12" t="s">
        <v>473</v>
      </c>
    </row>
    <row r="13" spans="1:1" x14ac:dyDescent="0.25">
      <c r="A13" t="s">
        <v>412</v>
      </c>
    </row>
    <row r="14" spans="1:1" x14ac:dyDescent="0.25">
      <c r="A14" t="s">
        <v>415</v>
      </c>
    </row>
    <row r="15" spans="1:1" x14ac:dyDescent="0.25">
      <c r="A15" t="s">
        <v>474</v>
      </c>
    </row>
    <row r="16" spans="1:1" x14ac:dyDescent="0.25">
      <c r="A16" t="s">
        <v>475</v>
      </c>
    </row>
    <row r="17" spans="1:5" x14ac:dyDescent="0.25">
      <c r="A17" t="s">
        <v>476</v>
      </c>
    </row>
    <row r="18" spans="1:5" x14ac:dyDescent="0.25">
      <c r="A18" t="s">
        <v>477</v>
      </c>
    </row>
    <row r="22" spans="1:5" x14ac:dyDescent="0.25">
      <c r="B22" t="s">
        <v>486</v>
      </c>
      <c r="C22" t="s">
        <v>487</v>
      </c>
    </row>
    <row r="23" spans="1:5" s="96" customFormat="1" x14ac:dyDescent="0.25">
      <c r="A23" s="95" t="s">
        <v>2285</v>
      </c>
    </row>
    <row r="24" spans="1:5" x14ac:dyDescent="0.25">
      <c r="A24" s="162" t="s">
        <v>464</v>
      </c>
      <c r="D24" s="69"/>
    </row>
    <row r="25" spans="1:5" x14ac:dyDescent="0.25">
      <c r="A25" s="162" t="s">
        <v>890</v>
      </c>
      <c r="D25" s="69"/>
    </row>
    <row r="26" spans="1:5" x14ac:dyDescent="0.25">
      <c r="A26" s="162" t="s">
        <v>173</v>
      </c>
      <c r="D26" s="69"/>
      <c r="E26" t="s">
        <v>417</v>
      </c>
    </row>
    <row r="27" spans="1:5" x14ac:dyDescent="0.25">
      <c r="A27" s="162" t="s">
        <v>2284</v>
      </c>
      <c r="D27" s="69"/>
    </row>
    <row r="28" spans="1:5" x14ac:dyDescent="0.25">
      <c r="A28" s="162" t="s">
        <v>180</v>
      </c>
      <c r="D28" s="69"/>
      <c r="E28" t="s">
        <v>428</v>
      </c>
    </row>
    <row r="29" spans="1:5" x14ac:dyDescent="0.25">
      <c r="A29" s="162" t="s">
        <v>318</v>
      </c>
      <c r="D29" s="69"/>
      <c r="E29" t="s">
        <v>430</v>
      </c>
    </row>
    <row r="30" spans="1:5" x14ac:dyDescent="0.25">
      <c r="A30" s="162" t="s">
        <v>463</v>
      </c>
    </row>
    <row r="31" spans="1:5" x14ac:dyDescent="0.25">
      <c r="A31" s="162"/>
    </row>
    <row r="32" spans="1:5" x14ac:dyDescent="0.25">
      <c r="A32" s="69"/>
    </row>
    <row r="33" spans="1:5" s="96" customFormat="1" x14ac:dyDescent="0.25">
      <c r="A33" s="95" t="s">
        <v>2286</v>
      </c>
    </row>
    <row r="34" spans="1:5" x14ac:dyDescent="0.25">
      <c r="A34" s="158" t="s">
        <v>171</v>
      </c>
      <c r="D34" s="69"/>
      <c r="E34" t="s">
        <v>876</v>
      </c>
    </row>
    <row r="35" spans="1:5" x14ac:dyDescent="0.25">
      <c r="A35" s="159"/>
      <c r="E35" t="s">
        <v>877</v>
      </c>
    </row>
    <row r="36" spans="1:5" x14ac:dyDescent="0.25">
      <c r="A36" s="159"/>
    </row>
    <row r="37" spans="1:5" x14ac:dyDescent="0.25">
      <c r="A37" s="158" t="s">
        <v>314</v>
      </c>
      <c r="D37" s="69"/>
      <c r="E37" t="s">
        <v>416</v>
      </c>
    </row>
    <row r="38" spans="1:5" x14ac:dyDescent="0.25">
      <c r="A38" s="158"/>
      <c r="D38" s="69"/>
      <c r="E38" t="s">
        <v>437</v>
      </c>
    </row>
    <row r="39" spans="1:5" x14ac:dyDescent="0.25">
      <c r="A39" s="158" t="s">
        <v>315</v>
      </c>
      <c r="D39" s="69"/>
      <c r="E39" t="s">
        <v>421</v>
      </c>
    </row>
    <row r="40" spans="1:5" x14ac:dyDescent="0.25">
      <c r="A40" s="158"/>
      <c r="D40" s="69"/>
      <c r="E40" t="s">
        <v>441</v>
      </c>
    </row>
    <row r="41" spans="1:5" x14ac:dyDescent="0.25">
      <c r="A41" s="158" t="s">
        <v>319</v>
      </c>
      <c r="D41" s="69"/>
      <c r="E41" t="s">
        <v>511</v>
      </c>
    </row>
    <row r="42" spans="1:5" x14ac:dyDescent="0.25">
      <c r="A42" s="158"/>
      <c r="D42" s="69"/>
      <c r="E42" t="s">
        <v>451</v>
      </c>
    </row>
    <row r="43" spans="1:5" x14ac:dyDescent="0.25">
      <c r="A43" s="158"/>
      <c r="D43" s="69"/>
      <c r="E43" t="s">
        <v>510</v>
      </c>
    </row>
    <row r="44" spans="1:5" x14ac:dyDescent="0.25">
      <c r="A44" s="158"/>
      <c r="D44" s="69"/>
      <c r="E44" t="s">
        <v>452</v>
      </c>
    </row>
    <row r="45" spans="1:5" x14ac:dyDescent="0.25">
      <c r="A45" s="158"/>
      <c r="D45" s="69"/>
      <c r="E45" t="s">
        <v>509</v>
      </c>
    </row>
    <row r="46" spans="1:5" x14ac:dyDescent="0.25">
      <c r="A46" s="158" t="s">
        <v>316</v>
      </c>
      <c r="D46" s="69"/>
      <c r="E46" t="s">
        <v>433</v>
      </c>
    </row>
    <row r="47" spans="1:5" x14ac:dyDescent="0.25">
      <c r="A47" s="158" t="s">
        <v>325</v>
      </c>
      <c r="D47" s="69"/>
      <c r="E47" t="s">
        <v>429</v>
      </c>
    </row>
    <row r="48" spans="1:5" x14ac:dyDescent="0.25">
      <c r="A48" s="158" t="s">
        <v>862</v>
      </c>
      <c r="D48" s="69"/>
      <c r="E48" t="s">
        <v>419</v>
      </c>
    </row>
    <row r="49" spans="1:5" x14ac:dyDescent="0.25">
      <c r="A49" s="158" t="s">
        <v>380</v>
      </c>
      <c r="D49" s="69"/>
      <c r="E49" t="s">
        <v>440</v>
      </c>
    </row>
    <row r="50" spans="1:5" x14ac:dyDescent="0.25">
      <c r="A50" s="158"/>
      <c r="D50" s="69"/>
      <c r="E50" t="s">
        <v>442</v>
      </c>
    </row>
    <row r="51" spans="1:5" x14ac:dyDescent="0.25">
      <c r="A51" s="158" t="s">
        <v>381</v>
      </c>
      <c r="C51" t="s">
        <v>341</v>
      </c>
      <c r="D51" s="69"/>
      <c r="E51" t="s">
        <v>418</v>
      </c>
    </row>
    <row r="52" spans="1:5" x14ac:dyDescent="0.25">
      <c r="A52" s="158" t="s">
        <v>409</v>
      </c>
      <c r="C52" t="s">
        <v>5</v>
      </c>
      <c r="D52" s="69"/>
      <c r="E52" t="s">
        <v>438</v>
      </c>
    </row>
    <row r="53" spans="1:5" x14ac:dyDescent="0.25">
      <c r="A53" s="158" t="s">
        <v>382</v>
      </c>
      <c r="C53" t="s">
        <v>889</v>
      </c>
      <c r="D53" s="69"/>
      <c r="E53" t="s">
        <v>439</v>
      </c>
    </row>
    <row r="54" spans="1:5" x14ac:dyDescent="0.25">
      <c r="A54" s="158" t="s">
        <v>443</v>
      </c>
      <c r="D54" s="69"/>
      <c r="E54" t="s">
        <v>444</v>
      </c>
    </row>
    <row r="55" spans="1:5" x14ac:dyDescent="0.25">
      <c r="A55" s="159"/>
      <c r="E55" t="s">
        <v>445</v>
      </c>
    </row>
    <row r="56" spans="1:5" x14ac:dyDescent="0.25">
      <c r="A56" s="159"/>
      <c r="E56" t="s">
        <v>446</v>
      </c>
    </row>
    <row r="57" spans="1:5" x14ac:dyDescent="0.25">
      <c r="A57" s="158" t="s">
        <v>413</v>
      </c>
      <c r="D57" s="69"/>
      <c r="E57" t="s">
        <v>435</v>
      </c>
    </row>
    <row r="58" spans="1:5" x14ac:dyDescent="0.25">
      <c r="A58" s="158" t="s">
        <v>457</v>
      </c>
      <c r="D58" s="69"/>
      <c r="E58" t="s">
        <v>461</v>
      </c>
    </row>
    <row r="59" spans="1:5" x14ac:dyDescent="0.25">
      <c r="A59" s="158" t="s">
        <v>479</v>
      </c>
      <c r="C59" t="s">
        <v>69</v>
      </c>
      <c r="D59" s="69"/>
      <c r="E59" t="s">
        <v>494</v>
      </c>
    </row>
    <row r="60" spans="1:5" x14ac:dyDescent="0.25">
      <c r="A60" s="158" t="s">
        <v>482</v>
      </c>
      <c r="C60" t="s">
        <v>40</v>
      </c>
      <c r="D60" s="69"/>
      <c r="E60" t="s">
        <v>485</v>
      </c>
    </row>
    <row r="61" spans="1:5" x14ac:dyDescent="0.25">
      <c r="A61" s="158" t="s">
        <v>478</v>
      </c>
      <c r="C61" t="s">
        <v>488</v>
      </c>
      <c r="D61" s="69"/>
      <c r="E61" t="s">
        <v>493</v>
      </c>
    </row>
    <row r="62" spans="1:5" x14ac:dyDescent="0.25">
      <c r="A62" s="158" t="s">
        <v>455</v>
      </c>
      <c r="C62" t="s">
        <v>141</v>
      </c>
      <c r="D62" s="69"/>
      <c r="E62" t="s">
        <v>460</v>
      </c>
    </row>
    <row r="63" spans="1:5" x14ac:dyDescent="0.25">
      <c r="A63" s="158" t="s">
        <v>414</v>
      </c>
      <c r="D63" s="69"/>
      <c r="E63" t="s">
        <v>436</v>
      </c>
    </row>
    <row r="64" spans="1:5" x14ac:dyDescent="0.25">
      <c r="A64" s="158" t="s">
        <v>491</v>
      </c>
      <c r="D64" s="69"/>
      <c r="E64" t="s">
        <v>492</v>
      </c>
    </row>
    <row r="65" spans="1:5" x14ac:dyDescent="0.25">
      <c r="A65" s="158" t="s">
        <v>497</v>
      </c>
    </row>
    <row r="66" spans="1:5" x14ac:dyDescent="0.25">
      <c r="A66" s="158" t="s">
        <v>498</v>
      </c>
    </row>
    <row r="67" spans="1:5" x14ac:dyDescent="0.25">
      <c r="A67" s="158"/>
      <c r="D67" s="69"/>
      <c r="E67" t="s">
        <v>448</v>
      </c>
    </row>
    <row r="68" spans="1:5" x14ac:dyDescent="0.25">
      <c r="A68" s="158"/>
      <c r="D68" s="69"/>
    </row>
    <row r="69" spans="1:5" x14ac:dyDescent="0.25">
      <c r="A69" s="69"/>
      <c r="D69" s="69"/>
    </row>
    <row r="70" spans="1:5" s="96" customFormat="1" x14ac:dyDescent="0.25">
      <c r="A70" s="95" t="s">
        <v>2287</v>
      </c>
      <c r="D70" s="95"/>
    </row>
    <row r="71" spans="1:5" x14ac:dyDescent="0.25">
      <c r="A71" s="160" t="s">
        <v>174</v>
      </c>
      <c r="D71" s="69"/>
      <c r="E71" t="s">
        <v>458</v>
      </c>
    </row>
    <row r="72" spans="1:5" x14ac:dyDescent="0.25">
      <c r="A72" s="160" t="s">
        <v>175</v>
      </c>
      <c r="D72" s="69"/>
      <c r="E72" t="s">
        <v>432</v>
      </c>
    </row>
    <row r="73" spans="1:5" x14ac:dyDescent="0.25">
      <c r="A73" s="160"/>
      <c r="D73" s="69"/>
      <c r="E73" t="s">
        <v>449</v>
      </c>
    </row>
    <row r="74" spans="1:5" x14ac:dyDescent="0.25">
      <c r="A74" s="160" t="s">
        <v>317</v>
      </c>
      <c r="D74" s="69"/>
      <c r="E74" t="s">
        <v>431</v>
      </c>
    </row>
    <row r="75" spans="1:5" x14ac:dyDescent="0.25">
      <c r="A75" s="160"/>
      <c r="D75" s="69"/>
      <c r="E75" t="s">
        <v>450</v>
      </c>
    </row>
    <row r="76" spans="1:5" x14ac:dyDescent="0.25">
      <c r="A76" s="160" t="s">
        <v>410</v>
      </c>
      <c r="C76" t="s">
        <v>141</v>
      </c>
      <c r="D76" s="69"/>
      <c r="E76" t="s">
        <v>420</v>
      </c>
    </row>
    <row r="77" spans="1:5" x14ac:dyDescent="0.25">
      <c r="A77" s="160" t="s">
        <v>453</v>
      </c>
      <c r="D77" s="69"/>
      <c r="E77" t="s">
        <v>462</v>
      </c>
    </row>
    <row r="78" spans="1:5" x14ac:dyDescent="0.25">
      <c r="A78" s="160" t="s">
        <v>385</v>
      </c>
      <c r="C78" t="s">
        <v>329</v>
      </c>
      <c r="D78" s="69"/>
      <c r="E78" t="s">
        <v>422</v>
      </c>
    </row>
    <row r="79" spans="1:5" x14ac:dyDescent="0.25">
      <c r="A79" s="160" t="s">
        <v>480</v>
      </c>
      <c r="C79" t="s">
        <v>155</v>
      </c>
      <c r="D79" s="69"/>
    </row>
    <row r="80" spans="1:5" x14ac:dyDescent="0.25">
      <c r="A80" s="160" t="s">
        <v>481</v>
      </c>
      <c r="D80" s="69"/>
      <c r="E80" t="s">
        <v>2342</v>
      </c>
    </row>
    <row r="81" spans="1:5" x14ac:dyDescent="0.25">
      <c r="A81" s="160" t="s">
        <v>483</v>
      </c>
      <c r="D81" s="69"/>
      <c r="E81" t="s">
        <v>484</v>
      </c>
    </row>
    <row r="82" spans="1:5" x14ac:dyDescent="0.25">
      <c r="A82" s="160" t="s">
        <v>503</v>
      </c>
    </row>
    <row r="83" spans="1:5" x14ac:dyDescent="0.25">
      <c r="A83" s="160" t="s">
        <v>504</v>
      </c>
    </row>
    <row r="84" spans="1:5" x14ac:dyDescent="0.25">
      <c r="A84" s="160" t="s">
        <v>501</v>
      </c>
    </row>
    <row r="85" spans="1:5" x14ac:dyDescent="0.25">
      <c r="A85" s="160" t="s">
        <v>500</v>
      </c>
    </row>
    <row r="86" spans="1:5" x14ac:dyDescent="0.25">
      <c r="A86" s="160" t="s">
        <v>496</v>
      </c>
    </row>
    <row r="87" spans="1:5" x14ac:dyDescent="0.25">
      <c r="A87" s="69"/>
    </row>
    <row r="88" spans="1:5" s="96" customFormat="1" x14ac:dyDescent="0.25">
      <c r="A88" s="95" t="s">
        <v>2288</v>
      </c>
    </row>
    <row r="89" spans="1:5" x14ac:dyDescent="0.25">
      <c r="A89" s="161" t="s">
        <v>181</v>
      </c>
      <c r="D89" s="69"/>
      <c r="E89" t="s">
        <v>423</v>
      </c>
    </row>
    <row r="90" spans="1:5" x14ac:dyDescent="0.25">
      <c r="A90" s="161"/>
      <c r="D90" s="69"/>
      <c r="E90" t="s">
        <v>454</v>
      </c>
    </row>
    <row r="91" spans="1:5" x14ac:dyDescent="0.25">
      <c r="A91" s="161" t="s">
        <v>177</v>
      </c>
      <c r="D91" s="69"/>
      <c r="E91" t="s">
        <v>424</v>
      </c>
    </row>
    <row r="92" spans="1:5" x14ac:dyDescent="0.25">
      <c r="A92" s="161" t="s">
        <v>176</v>
      </c>
      <c r="D92" s="69"/>
      <c r="E92" t="s">
        <v>425</v>
      </c>
    </row>
    <row r="93" spans="1:5" x14ac:dyDescent="0.25">
      <c r="A93" s="161" t="s">
        <v>178</v>
      </c>
      <c r="D93" s="69"/>
      <c r="E93" t="s">
        <v>426</v>
      </c>
    </row>
    <row r="94" spans="1:5" x14ac:dyDescent="0.25">
      <c r="A94" s="161" t="s">
        <v>179</v>
      </c>
      <c r="D94" s="69"/>
      <c r="E94" t="s">
        <v>427</v>
      </c>
    </row>
    <row r="95" spans="1:5" x14ac:dyDescent="0.25">
      <c r="A95" s="161"/>
      <c r="D95" s="69"/>
      <c r="E95" t="s">
        <v>459</v>
      </c>
    </row>
    <row r="96" spans="1:5" x14ac:dyDescent="0.25">
      <c r="A96" s="161" t="s">
        <v>489</v>
      </c>
      <c r="D96" s="69"/>
    </row>
    <row r="97" spans="1:5" x14ac:dyDescent="0.25">
      <c r="A97" s="161" t="s">
        <v>490</v>
      </c>
      <c r="D97" s="69"/>
      <c r="E97" t="s">
        <v>508</v>
      </c>
    </row>
    <row r="98" spans="1:5" x14ac:dyDescent="0.25">
      <c r="A98" s="69"/>
      <c r="D98" s="69"/>
    </row>
    <row r="99" spans="1:5" x14ac:dyDescent="0.25">
      <c r="D99" s="69"/>
    </row>
    <row r="100" spans="1:5" x14ac:dyDescent="0.25">
      <c r="A100" s="69"/>
      <c r="D100" s="69"/>
    </row>
    <row r="101" spans="1:5" x14ac:dyDescent="0.25">
      <c r="A101" s="69"/>
      <c r="D101" s="69"/>
    </row>
    <row r="102" spans="1:5" s="95" customFormat="1" x14ac:dyDescent="0.25">
      <c r="A102" s="95" t="s">
        <v>2289</v>
      </c>
    </row>
    <row r="103" spans="1:5" x14ac:dyDescent="0.25">
      <c r="A103" s="69" t="s">
        <v>172</v>
      </c>
      <c r="D103" s="69"/>
      <c r="E103" t="s">
        <v>434</v>
      </c>
    </row>
    <row r="104" spans="1:5" x14ac:dyDescent="0.25">
      <c r="A104" s="69" t="s">
        <v>502</v>
      </c>
    </row>
    <row r="105" spans="1:5" x14ac:dyDescent="0.25">
      <c r="A105" s="69" t="s">
        <v>499</v>
      </c>
    </row>
    <row r="106" spans="1:5" x14ac:dyDescent="0.25">
      <c r="A106" s="69" t="s">
        <v>2290</v>
      </c>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T132"/>
  <sheetViews>
    <sheetView workbookViewId="0">
      <selection activeCell="G462" sqref="G462"/>
    </sheetView>
  </sheetViews>
  <sheetFormatPr defaultRowHeight="15" x14ac:dyDescent="0.25"/>
  <cols>
    <col min="1" max="1" width="15.140625" customWidth="1"/>
  </cols>
  <sheetData>
    <row r="2" spans="1:20" x14ac:dyDescent="0.25">
      <c r="A2" t="s">
        <v>1716</v>
      </c>
      <c r="S2" t="s">
        <v>1717</v>
      </c>
    </row>
    <row r="3" spans="1:20" x14ac:dyDescent="0.25">
      <c r="A3" t="s">
        <v>296</v>
      </c>
      <c r="S3" t="s">
        <v>1718</v>
      </c>
    </row>
    <row r="4" spans="1:20" x14ac:dyDescent="0.25">
      <c r="A4" t="s">
        <v>297</v>
      </c>
      <c r="S4" t="s">
        <v>1719</v>
      </c>
    </row>
    <row r="5" spans="1:20" x14ac:dyDescent="0.25">
      <c r="S5" t="s">
        <v>1720</v>
      </c>
    </row>
    <row r="6" spans="1:20" x14ac:dyDescent="0.25">
      <c r="A6" t="s">
        <v>878</v>
      </c>
    </row>
    <row r="7" spans="1:20" x14ac:dyDescent="0.25">
      <c r="A7" t="s">
        <v>298</v>
      </c>
      <c r="S7" t="s">
        <v>1721</v>
      </c>
    </row>
    <row r="8" spans="1:20" x14ac:dyDescent="0.25">
      <c r="A8" t="s">
        <v>299</v>
      </c>
      <c r="S8" t="s">
        <v>1722</v>
      </c>
      <c r="T8">
        <v>50</v>
      </c>
    </row>
    <row r="9" spans="1:20" x14ac:dyDescent="0.25">
      <c r="S9" t="s">
        <v>1723</v>
      </c>
      <c r="T9">
        <v>50</v>
      </c>
    </row>
    <row r="10" spans="1:20" x14ac:dyDescent="0.25">
      <c r="S10" t="s">
        <v>1724</v>
      </c>
      <c r="T10">
        <v>0</v>
      </c>
    </row>
    <row r="11" spans="1:20" x14ac:dyDescent="0.25">
      <c r="S11" t="s">
        <v>1725</v>
      </c>
      <c r="T11">
        <v>100</v>
      </c>
    </row>
    <row r="12" spans="1:20" x14ac:dyDescent="0.25">
      <c r="A12" s="8" t="s">
        <v>171</v>
      </c>
      <c r="B12" s="8" t="s">
        <v>174</v>
      </c>
      <c r="C12" s="8" t="s">
        <v>175</v>
      </c>
      <c r="D12" s="8" t="s">
        <v>314</v>
      </c>
      <c r="E12" s="8" t="s">
        <v>181</v>
      </c>
      <c r="F12" s="8" t="s">
        <v>177</v>
      </c>
      <c r="G12" s="8" t="s">
        <v>176</v>
      </c>
      <c r="H12" s="8" t="s">
        <v>178</v>
      </c>
      <c r="I12" s="8" t="s">
        <v>179</v>
      </c>
      <c r="J12" s="8" t="s">
        <v>172</v>
      </c>
      <c r="K12" s="8" t="s">
        <v>173</v>
      </c>
      <c r="L12" s="8" t="s">
        <v>180</v>
      </c>
      <c r="S12" t="s">
        <v>1726</v>
      </c>
      <c r="T12">
        <v>100</v>
      </c>
    </row>
    <row r="13" spans="1:20" x14ac:dyDescent="0.25">
      <c r="S13" t="s">
        <v>1727</v>
      </c>
      <c r="T13">
        <v>50</v>
      </c>
    </row>
    <row r="14" spans="1:20" x14ac:dyDescent="0.25">
      <c r="S14" t="s">
        <v>1728</v>
      </c>
      <c r="T14">
        <v>50</v>
      </c>
    </row>
    <row r="15" spans="1:20" x14ac:dyDescent="0.25">
      <c r="A15" s="69" t="s">
        <v>301</v>
      </c>
      <c r="S15" t="s">
        <v>1729</v>
      </c>
      <c r="T15">
        <v>100</v>
      </c>
    </row>
    <row r="16" spans="1:20" x14ac:dyDescent="0.25">
      <c r="A16" s="80" t="s">
        <v>312</v>
      </c>
      <c r="B16" s="82"/>
      <c r="C16" s="75"/>
      <c r="D16" s="75"/>
      <c r="E16" s="75"/>
      <c r="F16" s="83" t="s">
        <v>300</v>
      </c>
      <c r="G16" s="75"/>
      <c r="H16" s="75"/>
      <c r="I16" s="75"/>
      <c r="J16" s="75"/>
      <c r="K16" s="76"/>
    </row>
    <row r="17" spans="1:20" x14ac:dyDescent="0.25">
      <c r="A17" s="81" t="s">
        <v>2</v>
      </c>
      <c r="B17" s="77">
        <v>1</v>
      </c>
      <c r="C17" s="78">
        <v>2</v>
      </c>
      <c r="D17" s="78">
        <v>3</v>
      </c>
      <c r="E17" s="78">
        <v>4</v>
      </c>
      <c r="F17" s="78">
        <v>5</v>
      </c>
      <c r="G17" s="78">
        <v>6</v>
      </c>
      <c r="H17" s="78">
        <v>7</v>
      </c>
      <c r="I17" s="78">
        <v>8</v>
      </c>
      <c r="J17" s="78">
        <v>9</v>
      </c>
      <c r="K17" s="79">
        <v>10</v>
      </c>
      <c r="T17">
        <f>SUM(T8:T16)</f>
        <v>500</v>
      </c>
    </row>
    <row r="18" spans="1:20" x14ac:dyDescent="0.25">
      <c r="A18" s="73" t="s">
        <v>205</v>
      </c>
      <c r="B18" s="71">
        <v>-125</v>
      </c>
      <c r="C18" s="71">
        <v>-42</v>
      </c>
      <c r="D18" s="71">
        <v>42</v>
      </c>
      <c r="E18" s="71">
        <v>125</v>
      </c>
      <c r="F18" s="71">
        <v>209</v>
      </c>
      <c r="G18" s="71">
        <v>292</v>
      </c>
      <c r="H18" s="71">
        <v>376</v>
      </c>
      <c r="I18" s="71">
        <v>459</v>
      </c>
      <c r="J18" s="71">
        <v>543</v>
      </c>
      <c r="K18" s="71">
        <v>626</v>
      </c>
    </row>
    <row r="19" spans="1:20" x14ac:dyDescent="0.25">
      <c r="A19" s="4" t="s">
        <v>209</v>
      </c>
      <c r="B19" s="3">
        <v>-302</v>
      </c>
      <c r="C19" s="3">
        <v>-101</v>
      </c>
      <c r="D19" s="3">
        <v>101</v>
      </c>
      <c r="E19" s="3">
        <v>302</v>
      </c>
      <c r="F19" s="3">
        <v>504</v>
      </c>
      <c r="G19" s="3">
        <v>706</v>
      </c>
      <c r="H19" s="3">
        <v>907</v>
      </c>
      <c r="I19" s="3">
        <v>1109</v>
      </c>
      <c r="J19" s="3">
        <v>1310</v>
      </c>
      <c r="K19" s="3">
        <v>1512</v>
      </c>
    </row>
    <row r="20" spans="1:20" x14ac:dyDescent="0.25">
      <c r="A20" s="4" t="s">
        <v>213</v>
      </c>
      <c r="B20" s="3">
        <v>-734</v>
      </c>
      <c r="C20" s="3">
        <v>-245</v>
      </c>
      <c r="D20" s="3">
        <v>245</v>
      </c>
      <c r="E20" s="3">
        <v>734</v>
      </c>
      <c r="F20" s="3">
        <v>1224</v>
      </c>
      <c r="G20" s="3">
        <v>1714</v>
      </c>
      <c r="H20" s="3">
        <v>2203</v>
      </c>
      <c r="I20" s="3">
        <v>2693</v>
      </c>
      <c r="J20" s="3">
        <v>3182</v>
      </c>
      <c r="K20" s="3">
        <v>3572</v>
      </c>
      <c r="S20" t="s">
        <v>1730</v>
      </c>
    </row>
    <row r="21" spans="1:20" x14ac:dyDescent="0.25">
      <c r="A21" s="4" t="s">
        <v>217</v>
      </c>
      <c r="B21" s="3">
        <v>-1598</v>
      </c>
      <c r="C21" s="3">
        <v>-533</v>
      </c>
      <c r="D21" s="3">
        <v>533</v>
      </c>
      <c r="E21" s="3">
        <v>1598</v>
      </c>
      <c r="F21" s="3">
        <v>2664</v>
      </c>
      <c r="G21" s="3">
        <v>3730</v>
      </c>
      <c r="H21" s="3">
        <v>4795</v>
      </c>
      <c r="I21" s="3">
        <v>5861</v>
      </c>
      <c r="J21" s="3">
        <v>6926</v>
      </c>
      <c r="K21" s="3">
        <v>7992</v>
      </c>
    </row>
    <row r="22" spans="1:20" x14ac:dyDescent="0.25">
      <c r="A22" s="74" t="s">
        <v>221</v>
      </c>
      <c r="B22" s="72">
        <v>-4320</v>
      </c>
      <c r="C22" s="72">
        <v>-1440</v>
      </c>
      <c r="D22" s="72">
        <v>1440</v>
      </c>
      <c r="E22" s="72">
        <v>4320</v>
      </c>
      <c r="F22" s="72">
        <v>7200</v>
      </c>
      <c r="G22" s="72">
        <v>10080</v>
      </c>
      <c r="H22" s="72">
        <v>12960</v>
      </c>
      <c r="I22" s="72">
        <v>15840</v>
      </c>
      <c r="J22" s="72">
        <v>18720</v>
      </c>
      <c r="K22" s="72">
        <v>21600</v>
      </c>
    </row>
    <row r="23" spans="1:20" x14ac:dyDescent="0.25">
      <c r="A23" s="2" t="s">
        <v>311</v>
      </c>
    </row>
    <row r="24" spans="1:20" x14ac:dyDescent="0.25">
      <c r="A24" s="2" t="s">
        <v>310</v>
      </c>
    </row>
    <row r="26" spans="1:20" x14ac:dyDescent="0.25">
      <c r="A26" s="69" t="s">
        <v>303</v>
      </c>
    </row>
    <row r="27" spans="1:20" x14ac:dyDescent="0.25">
      <c r="A27" s="80" t="s">
        <v>312</v>
      </c>
      <c r="B27" s="82"/>
      <c r="C27" s="75"/>
      <c r="D27" s="75"/>
      <c r="E27" s="75"/>
      <c r="F27" s="83" t="s">
        <v>300</v>
      </c>
      <c r="G27" s="75"/>
      <c r="H27" s="75"/>
      <c r="I27" s="75"/>
      <c r="J27" s="75"/>
      <c r="K27" s="76"/>
    </row>
    <row r="28" spans="1:20" x14ac:dyDescent="0.25">
      <c r="A28" s="81" t="s">
        <v>2</v>
      </c>
      <c r="B28" s="77">
        <v>1</v>
      </c>
      <c r="C28" s="78">
        <v>2</v>
      </c>
      <c r="D28" s="78">
        <v>3</v>
      </c>
      <c r="E28" s="78">
        <v>4</v>
      </c>
      <c r="F28" s="78">
        <v>5</v>
      </c>
      <c r="G28" s="78">
        <v>6</v>
      </c>
      <c r="H28" s="78">
        <v>7</v>
      </c>
      <c r="I28" s="78">
        <v>8</v>
      </c>
      <c r="J28" s="78">
        <v>9</v>
      </c>
      <c r="K28" s="79">
        <v>10</v>
      </c>
    </row>
    <row r="29" spans="1:20" x14ac:dyDescent="0.25">
      <c r="A29" s="73" t="s">
        <v>205</v>
      </c>
      <c r="B29" s="71"/>
      <c r="C29" s="71"/>
      <c r="D29" s="71"/>
      <c r="E29" s="71"/>
      <c r="F29" s="71"/>
      <c r="G29" s="71"/>
      <c r="H29" s="71"/>
      <c r="I29" s="71"/>
      <c r="J29" s="71"/>
      <c r="K29" s="71"/>
    </row>
    <row r="30" spans="1:20" x14ac:dyDescent="0.25">
      <c r="A30" s="4" t="s">
        <v>209</v>
      </c>
      <c r="B30" s="3"/>
      <c r="C30" s="3"/>
      <c r="D30" s="3"/>
      <c r="E30" s="3"/>
      <c r="F30" s="3"/>
      <c r="G30" s="3"/>
      <c r="H30" s="3"/>
      <c r="I30" s="3"/>
      <c r="J30" s="3"/>
      <c r="K30" s="3"/>
    </row>
    <row r="31" spans="1:20" x14ac:dyDescent="0.25">
      <c r="A31" s="4" t="s">
        <v>213</v>
      </c>
      <c r="B31" s="3"/>
      <c r="C31" s="3"/>
      <c r="D31" s="3"/>
      <c r="E31" s="3"/>
      <c r="F31" s="3"/>
      <c r="G31" s="3"/>
      <c r="H31" s="3"/>
      <c r="I31" s="3"/>
      <c r="J31" s="3"/>
      <c r="K31" s="3"/>
    </row>
    <row r="32" spans="1:20" x14ac:dyDescent="0.25">
      <c r="A32" s="4" t="s">
        <v>217</v>
      </c>
      <c r="B32" s="3"/>
      <c r="C32" s="3"/>
      <c r="D32" s="3"/>
      <c r="E32" s="3"/>
      <c r="F32" s="3"/>
      <c r="G32" s="3"/>
      <c r="H32" s="3"/>
      <c r="I32" s="3"/>
      <c r="J32" s="3"/>
      <c r="K32" s="3"/>
    </row>
    <row r="33" spans="1:11" x14ac:dyDescent="0.25">
      <c r="A33" s="74" t="s">
        <v>221</v>
      </c>
      <c r="B33" s="72"/>
      <c r="C33" s="72"/>
      <c r="D33" s="72"/>
      <c r="E33" s="72"/>
      <c r="F33" s="72"/>
      <c r="G33" s="72"/>
      <c r="H33" s="72"/>
      <c r="I33" s="72"/>
      <c r="J33" s="72"/>
      <c r="K33" s="72"/>
    </row>
    <row r="37" spans="1:11" x14ac:dyDescent="0.25">
      <c r="A37" s="69" t="s">
        <v>304</v>
      </c>
    </row>
    <row r="38" spans="1:11" x14ac:dyDescent="0.25">
      <c r="A38" s="80" t="s">
        <v>312</v>
      </c>
      <c r="B38" s="82"/>
      <c r="C38" s="75"/>
      <c r="D38" s="75"/>
      <c r="E38" s="75"/>
      <c r="F38" s="83" t="s">
        <v>300</v>
      </c>
      <c r="G38" s="75"/>
      <c r="H38" s="75"/>
      <c r="I38" s="75"/>
      <c r="J38" s="75"/>
      <c r="K38" s="76"/>
    </row>
    <row r="39" spans="1:11" x14ac:dyDescent="0.25">
      <c r="A39" s="81" t="s">
        <v>2</v>
      </c>
      <c r="B39" s="77">
        <v>1</v>
      </c>
      <c r="C39" s="78">
        <v>2</v>
      </c>
      <c r="D39" s="78">
        <v>3</v>
      </c>
      <c r="E39" s="78">
        <v>4</v>
      </c>
      <c r="F39" s="78">
        <v>5</v>
      </c>
      <c r="G39" s="78">
        <v>6</v>
      </c>
      <c r="H39" s="78">
        <v>7</v>
      </c>
      <c r="I39" s="78">
        <v>8</v>
      </c>
      <c r="J39" s="78">
        <v>9</v>
      </c>
      <c r="K39" s="79">
        <v>10</v>
      </c>
    </row>
    <row r="40" spans="1:11" x14ac:dyDescent="0.25">
      <c r="A40" s="73" t="s">
        <v>205</v>
      </c>
      <c r="B40" s="71"/>
      <c r="C40" s="71"/>
      <c r="D40" s="71"/>
      <c r="E40" s="71"/>
      <c r="F40" s="71"/>
      <c r="G40" s="71"/>
      <c r="H40" s="71"/>
      <c r="I40" s="71"/>
      <c r="J40" s="71"/>
      <c r="K40" s="71"/>
    </row>
    <row r="41" spans="1:11" x14ac:dyDescent="0.25">
      <c r="A41" s="4" t="s">
        <v>209</v>
      </c>
      <c r="B41" s="3"/>
      <c r="C41" s="3"/>
      <c r="D41" s="3"/>
      <c r="E41" s="3"/>
      <c r="F41" s="3"/>
      <c r="G41" s="3"/>
      <c r="H41" s="3"/>
      <c r="I41" s="3"/>
      <c r="J41" s="3"/>
      <c r="K41" s="3"/>
    </row>
    <row r="42" spans="1:11" x14ac:dyDescent="0.25">
      <c r="A42" s="4" t="s">
        <v>213</v>
      </c>
      <c r="B42" s="3"/>
      <c r="C42" s="3"/>
      <c r="D42" s="3"/>
      <c r="E42" s="3"/>
      <c r="F42" s="3"/>
      <c r="G42" s="3"/>
      <c r="H42" s="3"/>
      <c r="I42" s="3"/>
      <c r="J42" s="3"/>
      <c r="K42" s="3"/>
    </row>
    <row r="43" spans="1:11" x14ac:dyDescent="0.25">
      <c r="A43" s="4" t="s">
        <v>217</v>
      </c>
      <c r="B43" s="3"/>
      <c r="C43" s="3"/>
      <c r="D43" s="3"/>
      <c r="E43" s="3"/>
      <c r="F43" s="3"/>
      <c r="G43" s="3"/>
      <c r="H43" s="3"/>
      <c r="I43" s="3"/>
      <c r="J43" s="3"/>
      <c r="K43" s="3"/>
    </row>
    <row r="44" spans="1:11" x14ac:dyDescent="0.25">
      <c r="A44" s="74" t="s">
        <v>221</v>
      </c>
      <c r="B44" s="72"/>
      <c r="C44" s="72"/>
      <c r="D44" s="72"/>
      <c r="E44" s="72"/>
      <c r="F44" s="72"/>
      <c r="G44" s="72"/>
      <c r="H44" s="72"/>
      <c r="I44" s="72"/>
      <c r="J44" s="72"/>
      <c r="K44" s="72"/>
    </row>
    <row r="48" spans="1:11" x14ac:dyDescent="0.25">
      <c r="A48" s="69" t="s">
        <v>313</v>
      </c>
    </row>
    <row r="49" spans="1:11" x14ac:dyDescent="0.25">
      <c r="A49" s="80" t="s">
        <v>312</v>
      </c>
      <c r="B49" s="82"/>
      <c r="C49" s="75"/>
      <c r="D49" s="75"/>
      <c r="E49" s="75"/>
      <c r="F49" s="83" t="s">
        <v>300</v>
      </c>
      <c r="G49" s="75"/>
      <c r="H49" s="75"/>
      <c r="I49" s="75"/>
      <c r="J49" s="75"/>
      <c r="K49" s="76"/>
    </row>
    <row r="50" spans="1:11" x14ac:dyDescent="0.25">
      <c r="A50" s="81" t="s">
        <v>2</v>
      </c>
      <c r="B50" s="77">
        <v>1</v>
      </c>
      <c r="C50" s="78">
        <v>2</v>
      </c>
      <c r="D50" s="78">
        <v>3</v>
      </c>
      <c r="E50" s="78">
        <v>4</v>
      </c>
      <c r="F50" s="78">
        <v>5</v>
      </c>
      <c r="G50" s="78">
        <v>6</v>
      </c>
      <c r="H50" s="78">
        <v>7</v>
      </c>
      <c r="I50" s="78">
        <v>8</v>
      </c>
      <c r="J50" s="78">
        <v>9</v>
      </c>
      <c r="K50" s="79">
        <v>10</v>
      </c>
    </row>
    <row r="51" spans="1:11" x14ac:dyDescent="0.25">
      <c r="A51" s="73" t="s">
        <v>205</v>
      </c>
      <c r="B51" s="71"/>
      <c r="C51" s="71"/>
      <c r="D51" s="71"/>
      <c r="E51" s="71"/>
      <c r="F51" s="71"/>
      <c r="G51" s="71"/>
      <c r="H51" s="71"/>
      <c r="I51" s="71"/>
      <c r="J51" s="71"/>
      <c r="K51" s="71"/>
    </row>
    <row r="52" spans="1:11" x14ac:dyDescent="0.25">
      <c r="A52" s="4" t="s">
        <v>209</v>
      </c>
      <c r="B52" s="3"/>
      <c r="C52" s="3"/>
      <c r="D52" s="3"/>
      <c r="E52" s="3"/>
      <c r="F52" s="3"/>
      <c r="G52" s="3"/>
      <c r="H52" s="3"/>
      <c r="I52" s="3"/>
      <c r="J52" s="3"/>
      <c r="K52" s="3"/>
    </row>
    <row r="53" spans="1:11" x14ac:dyDescent="0.25">
      <c r="A53" s="4" t="s">
        <v>213</v>
      </c>
      <c r="B53" s="3"/>
      <c r="C53" s="3"/>
      <c r="D53" s="3"/>
      <c r="E53" s="3"/>
      <c r="F53" s="3"/>
      <c r="G53" s="3"/>
      <c r="H53" s="3"/>
      <c r="I53" s="3"/>
      <c r="J53" s="3"/>
      <c r="K53" s="3"/>
    </row>
    <row r="54" spans="1:11" x14ac:dyDescent="0.25">
      <c r="A54" s="4" t="s">
        <v>217</v>
      </c>
      <c r="B54" s="3"/>
      <c r="C54" s="3"/>
      <c r="D54" s="3"/>
      <c r="E54" s="3"/>
      <c r="F54" s="3"/>
      <c r="G54" s="3"/>
      <c r="H54" s="3"/>
      <c r="I54" s="3"/>
      <c r="J54" s="3"/>
      <c r="K54" s="3"/>
    </row>
    <row r="55" spans="1:11" x14ac:dyDescent="0.25">
      <c r="A55" s="74" t="s">
        <v>221</v>
      </c>
      <c r="B55" s="72"/>
      <c r="C55" s="72"/>
      <c r="D55" s="72"/>
      <c r="E55" s="72"/>
      <c r="F55" s="72"/>
      <c r="G55" s="72"/>
      <c r="H55" s="72"/>
      <c r="I55" s="72"/>
      <c r="J55" s="72"/>
      <c r="K55" s="72"/>
    </row>
    <row r="59" spans="1:11" x14ac:dyDescent="0.25">
      <c r="A59" s="69" t="s">
        <v>305</v>
      </c>
    </row>
    <row r="60" spans="1:11" x14ac:dyDescent="0.25">
      <c r="A60" s="80" t="s">
        <v>312</v>
      </c>
      <c r="B60" s="82"/>
      <c r="C60" s="75"/>
      <c r="D60" s="75"/>
      <c r="E60" s="75"/>
      <c r="F60" s="83" t="s">
        <v>300</v>
      </c>
      <c r="G60" s="75"/>
      <c r="H60" s="75"/>
      <c r="I60" s="75"/>
      <c r="J60" s="75"/>
      <c r="K60" s="76"/>
    </row>
    <row r="61" spans="1:11" x14ac:dyDescent="0.25">
      <c r="A61" s="81" t="s">
        <v>2</v>
      </c>
      <c r="B61" s="77">
        <v>1</v>
      </c>
      <c r="C61" s="78">
        <v>2</v>
      </c>
      <c r="D61" s="78">
        <v>3</v>
      </c>
      <c r="E61" s="78">
        <v>4</v>
      </c>
      <c r="F61" s="78">
        <v>5</v>
      </c>
      <c r="G61" s="78">
        <v>6</v>
      </c>
      <c r="H61" s="78">
        <v>7</v>
      </c>
      <c r="I61" s="78">
        <v>8</v>
      </c>
      <c r="J61" s="78">
        <v>9</v>
      </c>
      <c r="K61" s="79">
        <v>10</v>
      </c>
    </row>
    <row r="62" spans="1:11" x14ac:dyDescent="0.25">
      <c r="A62" s="73" t="s">
        <v>205</v>
      </c>
      <c r="B62" s="71"/>
      <c r="C62" s="71"/>
      <c r="D62" s="71"/>
      <c r="E62" s="71"/>
      <c r="F62" s="71"/>
      <c r="G62" s="71"/>
      <c r="H62" s="71"/>
      <c r="I62" s="71"/>
      <c r="J62" s="71"/>
      <c r="K62" s="71"/>
    </row>
    <row r="63" spans="1:11" x14ac:dyDescent="0.25">
      <c r="A63" s="4" t="s">
        <v>209</v>
      </c>
      <c r="B63" s="3"/>
      <c r="C63" s="3"/>
      <c r="D63" s="3"/>
      <c r="E63" s="3"/>
      <c r="F63" s="3"/>
      <c r="G63" s="3"/>
      <c r="H63" s="3"/>
      <c r="I63" s="3"/>
      <c r="J63" s="3"/>
      <c r="K63" s="3"/>
    </row>
    <row r="64" spans="1:11" x14ac:dyDescent="0.25">
      <c r="A64" s="4" t="s">
        <v>213</v>
      </c>
      <c r="B64" s="3"/>
      <c r="C64" s="3"/>
      <c r="D64" s="3"/>
      <c r="E64" s="3"/>
      <c r="F64" s="3"/>
      <c r="G64" s="3"/>
      <c r="H64" s="3"/>
      <c r="I64" s="3"/>
      <c r="J64" s="3"/>
      <c r="K64" s="3"/>
    </row>
    <row r="65" spans="1:11" x14ac:dyDescent="0.25">
      <c r="A65" s="4" t="s">
        <v>217</v>
      </c>
      <c r="B65" s="3"/>
      <c r="C65" s="3"/>
      <c r="D65" s="3"/>
      <c r="E65" s="3"/>
      <c r="F65" s="3"/>
      <c r="G65" s="3"/>
      <c r="H65" s="3"/>
      <c r="I65" s="3"/>
      <c r="J65" s="3"/>
      <c r="K65" s="3"/>
    </row>
    <row r="66" spans="1:11" x14ac:dyDescent="0.25">
      <c r="A66" s="74" t="s">
        <v>221</v>
      </c>
      <c r="B66" s="72"/>
      <c r="C66" s="72"/>
      <c r="D66" s="72"/>
      <c r="E66" s="72"/>
      <c r="F66" s="72"/>
      <c r="G66" s="72"/>
      <c r="H66" s="72"/>
      <c r="I66" s="72"/>
      <c r="J66" s="72"/>
      <c r="K66" s="72"/>
    </row>
    <row r="70" spans="1:11" x14ac:dyDescent="0.25">
      <c r="A70" s="69" t="s">
        <v>306</v>
      </c>
    </row>
    <row r="71" spans="1:11" x14ac:dyDescent="0.25">
      <c r="A71" s="80" t="s">
        <v>312</v>
      </c>
      <c r="B71" s="82"/>
      <c r="C71" s="75"/>
      <c r="D71" s="75"/>
      <c r="E71" s="75"/>
      <c r="F71" s="83" t="s">
        <v>300</v>
      </c>
      <c r="G71" s="75"/>
      <c r="H71" s="75"/>
      <c r="I71" s="75"/>
      <c r="J71" s="75"/>
      <c r="K71" s="76"/>
    </row>
    <row r="72" spans="1:11" x14ac:dyDescent="0.25">
      <c r="A72" s="81" t="s">
        <v>2</v>
      </c>
      <c r="B72" s="77">
        <v>1</v>
      </c>
      <c r="C72" s="78">
        <v>2</v>
      </c>
      <c r="D72" s="78">
        <v>3</v>
      </c>
      <c r="E72" s="78">
        <v>4</v>
      </c>
      <c r="F72" s="78">
        <v>5</v>
      </c>
      <c r="G72" s="78">
        <v>6</v>
      </c>
      <c r="H72" s="78">
        <v>7</v>
      </c>
      <c r="I72" s="78">
        <v>8</v>
      </c>
      <c r="J72" s="78">
        <v>9</v>
      </c>
      <c r="K72" s="79">
        <v>10</v>
      </c>
    </row>
    <row r="73" spans="1:11" x14ac:dyDescent="0.25">
      <c r="A73" s="73" t="s">
        <v>205</v>
      </c>
      <c r="B73" s="71"/>
      <c r="C73" s="71"/>
      <c r="D73" s="71"/>
      <c r="E73" s="71"/>
      <c r="F73" s="71"/>
      <c r="G73" s="71"/>
      <c r="H73" s="71"/>
      <c r="I73" s="71"/>
      <c r="J73" s="71"/>
      <c r="K73" s="71"/>
    </row>
    <row r="74" spans="1:11" x14ac:dyDescent="0.25">
      <c r="A74" s="4" t="s">
        <v>209</v>
      </c>
      <c r="B74" s="3"/>
      <c r="C74" s="3"/>
      <c r="D74" s="3"/>
      <c r="E74" s="3"/>
      <c r="F74" s="3"/>
      <c r="G74" s="3"/>
      <c r="H74" s="3"/>
      <c r="I74" s="3"/>
      <c r="J74" s="3"/>
      <c r="K74" s="3"/>
    </row>
    <row r="75" spans="1:11" x14ac:dyDescent="0.25">
      <c r="A75" s="4" t="s">
        <v>213</v>
      </c>
      <c r="B75" s="3"/>
      <c r="C75" s="3"/>
      <c r="D75" s="3"/>
      <c r="E75" s="3"/>
      <c r="F75" s="3"/>
      <c r="G75" s="3"/>
      <c r="H75" s="3"/>
      <c r="I75" s="3"/>
      <c r="J75" s="3"/>
      <c r="K75" s="3"/>
    </row>
    <row r="76" spans="1:11" x14ac:dyDescent="0.25">
      <c r="A76" s="4" t="s">
        <v>217</v>
      </c>
      <c r="B76" s="3"/>
      <c r="C76" s="3"/>
      <c r="D76" s="3"/>
      <c r="E76" s="3"/>
      <c r="F76" s="3"/>
      <c r="G76" s="3"/>
      <c r="H76" s="3"/>
      <c r="I76" s="3"/>
      <c r="J76" s="3"/>
      <c r="K76" s="3"/>
    </row>
    <row r="77" spans="1:11" x14ac:dyDescent="0.25">
      <c r="A77" s="74" t="s">
        <v>221</v>
      </c>
      <c r="B77" s="72"/>
      <c r="C77" s="72"/>
      <c r="D77" s="72"/>
      <c r="E77" s="72"/>
      <c r="F77" s="72"/>
      <c r="G77" s="72"/>
      <c r="H77" s="72"/>
      <c r="I77" s="72"/>
      <c r="J77" s="72"/>
      <c r="K77" s="72"/>
    </row>
    <row r="81" spans="1:11" x14ac:dyDescent="0.25">
      <c r="A81" s="69" t="s">
        <v>307</v>
      </c>
    </row>
    <row r="82" spans="1:11" x14ac:dyDescent="0.25">
      <c r="A82" s="80" t="s">
        <v>312</v>
      </c>
      <c r="B82" s="82"/>
      <c r="C82" s="75"/>
      <c r="D82" s="75"/>
      <c r="E82" s="75"/>
      <c r="F82" s="83" t="s">
        <v>300</v>
      </c>
      <c r="G82" s="75"/>
      <c r="H82" s="75"/>
      <c r="I82" s="75"/>
      <c r="J82" s="75"/>
      <c r="K82" s="76"/>
    </row>
    <row r="83" spans="1:11" x14ac:dyDescent="0.25">
      <c r="A83" s="81" t="s">
        <v>2</v>
      </c>
      <c r="B83" s="77">
        <v>1</v>
      </c>
      <c r="C83" s="78">
        <v>2</v>
      </c>
      <c r="D83" s="78">
        <v>3</v>
      </c>
      <c r="E83" s="78">
        <v>4</v>
      </c>
      <c r="F83" s="78">
        <v>5</v>
      </c>
      <c r="G83" s="78">
        <v>6</v>
      </c>
      <c r="H83" s="78">
        <v>7</v>
      </c>
      <c r="I83" s="78">
        <v>8</v>
      </c>
      <c r="J83" s="78">
        <v>9</v>
      </c>
      <c r="K83" s="79">
        <v>10</v>
      </c>
    </row>
    <row r="84" spans="1:11" x14ac:dyDescent="0.25">
      <c r="A84" s="73" t="s">
        <v>205</v>
      </c>
      <c r="B84" s="71"/>
      <c r="C84" s="71"/>
      <c r="D84" s="71"/>
      <c r="E84" s="71"/>
      <c r="F84" s="71"/>
      <c r="G84" s="71"/>
      <c r="H84" s="71"/>
      <c r="I84" s="71"/>
      <c r="J84" s="71"/>
      <c r="K84" s="71"/>
    </row>
    <row r="85" spans="1:11" x14ac:dyDescent="0.25">
      <c r="A85" s="4" t="s">
        <v>209</v>
      </c>
      <c r="B85" s="3"/>
      <c r="C85" s="3"/>
      <c r="D85" s="3"/>
      <c r="E85" s="3"/>
      <c r="F85" s="3"/>
      <c r="G85" s="3"/>
      <c r="H85" s="3"/>
      <c r="I85" s="3"/>
      <c r="J85" s="3"/>
      <c r="K85" s="3"/>
    </row>
    <row r="86" spans="1:11" x14ac:dyDescent="0.25">
      <c r="A86" s="4" t="s">
        <v>213</v>
      </c>
      <c r="B86" s="3"/>
      <c r="C86" s="3"/>
      <c r="D86" s="3"/>
      <c r="E86" s="3"/>
      <c r="F86" s="3"/>
      <c r="G86" s="3"/>
      <c r="H86" s="3"/>
      <c r="I86" s="3"/>
      <c r="J86" s="3"/>
      <c r="K86" s="3"/>
    </row>
    <row r="87" spans="1:11" x14ac:dyDescent="0.25">
      <c r="A87" s="4" t="s">
        <v>217</v>
      </c>
      <c r="B87" s="3"/>
      <c r="C87" s="3"/>
      <c r="D87" s="3"/>
      <c r="E87" s="3"/>
      <c r="F87" s="3"/>
      <c r="G87" s="3"/>
      <c r="H87" s="3"/>
      <c r="I87" s="3"/>
      <c r="J87" s="3"/>
      <c r="K87" s="3"/>
    </row>
    <row r="88" spans="1:11" x14ac:dyDescent="0.25">
      <c r="A88" s="74" t="s">
        <v>221</v>
      </c>
      <c r="B88" s="72"/>
      <c r="C88" s="72"/>
      <c r="D88" s="72"/>
      <c r="E88" s="72"/>
      <c r="F88" s="72"/>
      <c r="G88" s="72"/>
      <c r="H88" s="72"/>
      <c r="I88" s="72"/>
      <c r="J88" s="72"/>
      <c r="K88" s="72"/>
    </row>
    <row r="92" spans="1:11" x14ac:dyDescent="0.25">
      <c r="A92" s="69" t="s">
        <v>308</v>
      </c>
    </row>
    <row r="93" spans="1:11" x14ac:dyDescent="0.25">
      <c r="A93" s="80" t="s">
        <v>312</v>
      </c>
      <c r="B93" s="82"/>
      <c r="C93" s="75"/>
      <c r="D93" s="75"/>
      <c r="E93" s="75"/>
      <c r="F93" s="83" t="s">
        <v>300</v>
      </c>
      <c r="G93" s="75"/>
      <c r="H93" s="75"/>
      <c r="I93" s="75"/>
      <c r="J93" s="75"/>
      <c r="K93" s="76"/>
    </row>
    <row r="94" spans="1:11" x14ac:dyDescent="0.25">
      <c r="A94" s="81" t="s">
        <v>2</v>
      </c>
      <c r="B94" s="77">
        <v>1</v>
      </c>
      <c r="C94" s="78">
        <v>2</v>
      </c>
      <c r="D94" s="78">
        <v>3</v>
      </c>
      <c r="E94" s="78">
        <v>4</v>
      </c>
      <c r="F94" s="78">
        <v>5</v>
      </c>
      <c r="G94" s="78">
        <v>6</v>
      </c>
      <c r="H94" s="78">
        <v>7</v>
      </c>
      <c r="I94" s="78">
        <v>8</v>
      </c>
      <c r="J94" s="78">
        <v>9</v>
      </c>
      <c r="K94" s="79">
        <v>10</v>
      </c>
    </row>
    <row r="95" spans="1:11" x14ac:dyDescent="0.25">
      <c r="A95" s="73" t="s">
        <v>205</v>
      </c>
      <c r="B95" s="71"/>
      <c r="C95" s="71"/>
      <c r="D95" s="71"/>
      <c r="E95" s="71"/>
      <c r="F95" s="71"/>
      <c r="G95" s="71"/>
      <c r="H95" s="71"/>
      <c r="I95" s="71"/>
      <c r="J95" s="71"/>
      <c r="K95" s="71"/>
    </row>
    <row r="96" spans="1:11" x14ac:dyDescent="0.25">
      <c r="A96" s="4" t="s">
        <v>209</v>
      </c>
      <c r="B96" s="3"/>
      <c r="C96" s="3"/>
      <c r="D96" s="3"/>
      <c r="E96" s="3"/>
      <c r="F96" s="3"/>
      <c r="G96" s="3"/>
      <c r="H96" s="3"/>
      <c r="I96" s="3"/>
      <c r="J96" s="3"/>
      <c r="K96" s="3"/>
    </row>
    <row r="97" spans="1:11" x14ac:dyDescent="0.25">
      <c r="A97" s="4" t="s">
        <v>213</v>
      </c>
      <c r="B97" s="3"/>
      <c r="C97" s="3"/>
      <c r="D97" s="3"/>
      <c r="E97" s="3"/>
      <c r="F97" s="3"/>
      <c r="G97" s="3"/>
      <c r="H97" s="3"/>
      <c r="I97" s="3"/>
      <c r="J97" s="3"/>
      <c r="K97" s="3"/>
    </row>
    <row r="98" spans="1:11" x14ac:dyDescent="0.25">
      <c r="A98" s="4" t="s">
        <v>217</v>
      </c>
      <c r="B98" s="3"/>
      <c r="C98" s="3"/>
      <c r="D98" s="3"/>
      <c r="E98" s="3"/>
      <c r="F98" s="3"/>
      <c r="G98" s="3"/>
      <c r="H98" s="3"/>
      <c r="I98" s="3"/>
      <c r="J98" s="3"/>
      <c r="K98" s="3"/>
    </row>
    <row r="99" spans="1:11" x14ac:dyDescent="0.25">
      <c r="A99" s="74" t="s">
        <v>221</v>
      </c>
      <c r="B99" s="72"/>
      <c r="C99" s="72"/>
      <c r="D99" s="72"/>
      <c r="E99" s="72"/>
      <c r="F99" s="72"/>
      <c r="G99" s="72"/>
      <c r="H99" s="72"/>
      <c r="I99" s="72"/>
      <c r="J99" s="72"/>
      <c r="K99" s="72"/>
    </row>
    <row r="103" spans="1:11" x14ac:dyDescent="0.25">
      <c r="A103" s="69" t="s">
        <v>309</v>
      </c>
    </row>
    <row r="104" spans="1:11" x14ac:dyDescent="0.25">
      <c r="A104" s="80" t="s">
        <v>312</v>
      </c>
      <c r="B104" s="82"/>
      <c r="C104" s="75"/>
      <c r="D104" s="75"/>
      <c r="E104" s="75"/>
      <c r="F104" s="83" t="s">
        <v>300</v>
      </c>
      <c r="G104" s="75"/>
      <c r="H104" s="75"/>
      <c r="I104" s="75"/>
      <c r="J104" s="75"/>
      <c r="K104" s="76"/>
    </row>
    <row r="105" spans="1:11" x14ac:dyDescent="0.25">
      <c r="A105" s="81" t="s">
        <v>2</v>
      </c>
      <c r="B105" s="77">
        <v>1</v>
      </c>
      <c r="C105" s="78">
        <v>2</v>
      </c>
      <c r="D105" s="78">
        <v>3</v>
      </c>
      <c r="E105" s="78">
        <v>4</v>
      </c>
      <c r="F105" s="78">
        <v>5</v>
      </c>
      <c r="G105" s="78">
        <v>6</v>
      </c>
      <c r="H105" s="78">
        <v>7</v>
      </c>
      <c r="I105" s="78">
        <v>8</v>
      </c>
      <c r="J105" s="78">
        <v>9</v>
      </c>
      <c r="K105" s="79">
        <v>10</v>
      </c>
    </row>
    <row r="106" spans="1:11" x14ac:dyDescent="0.25">
      <c r="A106" s="73" t="s">
        <v>205</v>
      </c>
      <c r="B106" s="71"/>
      <c r="C106" s="71"/>
      <c r="D106" s="71"/>
      <c r="E106" s="71"/>
      <c r="F106" s="71"/>
      <c r="G106" s="71"/>
      <c r="H106" s="71"/>
      <c r="I106" s="71"/>
      <c r="J106" s="71"/>
      <c r="K106" s="71"/>
    </row>
    <row r="107" spans="1:11" x14ac:dyDescent="0.25">
      <c r="A107" s="4" t="s">
        <v>209</v>
      </c>
      <c r="B107" s="3"/>
      <c r="C107" s="3"/>
      <c r="D107" s="3"/>
      <c r="E107" s="3"/>
      <c r="F107" s="3"/>
      <c r="G107" s="3"/>
      <c r="H107" s="3"/>
      <c r="I107" s="3"/>
      <c r="J107" s="3"/>
      <c r="K107" s="3"/>
    </row>
    <row r="108" spans="1:11" x14ac:dyDescent="0.25">
      <c r="A108" s="4" t="s">
        <v>213</v>
      </c>
      <c r="B108" s="3"/>
      <c r="C108" s="3"/>
      <c r="D108" s="3"/>
      <c r="E108" s="3"/>
      <c r="F108" s="3"/>
      <c r="G108" s="3"/>
      <c r="H108" s="3"/>
      <c r="I108" s="3"/>
      <c r="J108" s="3"/>
      <c r="K108" s="3"/>
    </row>
    <row r="109" spans="1:11" x14ac:dyDescent="0.25">
      <c r="A109" s="4" t="s">
        <v>217</v>
      </c>
      <c r="B109" s="3"/>
      <c r="C109" s="3"/>
      <c r="D109" s="3"/>
      <c r="E109" s="3"/>
      <c r="F109" s="3"/>
      <c r="G109" s="3"/>
      <c r="H109" s="3"/>
      <c r="I109" s="3"/>
      <c r="J109" s="3"/>
      <c r="K109" s="3"/>
    </row>
    <row r="110" spans="1:11" x14ac:dyDescent="0.25">
      <c r="A110" s="74" t="s">
        <v>221</v>
      </c>
      <c r="B110" s="72"/>
      <c r="C110" s="72"/>
      <c r="D110" s="72"/>
      <c r="E110" s="72"/>
      <c r="F110" s="72"/>
      <c r="G110" s="72"/>
      <c r="H110" s="72"/>
      <c r="I110" s="72"/>
      <c r="J110" s="72"/>
      <c r="K110" s="72"/>
    </row>
    <row r="114" spans="1:11" x14ac:dyDescent="0.25">
      <c r="A114" s="69" t="s">
        <v>302</v>
      </c>
    </row>
    <row r="115" spans="1:11" x14ac:dyDescent="0.25">
      <c r="A115" s="80" t="s">
        <v>312</v>
      </c>
      <c r="B115" s="82"/>
      <c r="C115" s="75"/>
      <c r="D115" s="75"/>
      <c r="E115" s="75"/>
      <c r="F115" s="83" t="s">
        <v>300</v>
      </c>
      <c r="G115" s="75"/>
      <c r="H115" s="75"/>
      <c r="I115" s="75"/>
      <c r="J115" s="75"/>
      <c r="K115" s="76"/>
    </row>
    <row r="116" spans="1:11" x14ac:dyDescent="0.25">
      <c r="A116" s="81" t="s">
        <v>2</v>
      </c>
      <c r="B116" s="77">
        <v>1</v>
      </c>
      <c r="C116" s="78">
        <v>2</v>
      </c>
      <c r="D116" s="78">
        <v>3</v>
      </c>
      <c r="E116" s="78">
        <v>4</v>
      </c>
      <c r="F116" s="78">
        <v>5</v>
      </c>
      <c r="G116" s="78">
        <v>6</v>
      </c>
      <c r="H116" s="78">
        <v>7</v>
      </c>
      <c r="I116" s="78">
        <v>8</v>
      </c>
      <c r="J116" s="78">
        <v>9</v>
      </c>
      <c r="K116" s="79">
        <v>10</v>
      </c>
    </row>
    <row r="117" spans="1:11" x14ac:dyDescent="0.25">
      <c r="A117" s="73" t="s">
        <v>205</v>
      </c>
      <c r="B117" s="71"/>
      <c r="C117" s="71"/>
      <c r="D117" s="71"/>
      <c r="E117" s="71"/>
      <c r="F117" s="71"/>
      <c r="G117" s="71"/>
      <c r="H117" s="71"/>
      <c r="I117" s="71"/>
      <c r="J117" s="71"/>
      <c r="K117" s="71"/>
    </row>
    <row r="118" spans="1:11" x14ac:dyDescent="0.25">
      <c r="A118" s="4" t="s">
        <v>209</v>
      </c>
      <c r="B118" s="3"/>
      <c r="C118" s="3"/>
      <c r="D118" s="3"/>
      <c r="E118" s="3"/>
      <c r="F118" s="3"/>
      <c r="G118" s="3"/>
      <c r="H118" s="3"/>
      <c r="I118" s="3"/>
      <c r="J118" s="3"/>
      <c r="K118" s="3"/>
    </row>
    <row r="119" spans="1:11" x14ac:dyDescent="0.25">
      <c r="A119" s="4" t="s">
        <v>213</v>
      </c>
      <c r="B119" s="3"/>
      <c r="C119" s="3"/>
      <c r="D119" s="3"/>
      <c r="E119" s="3"/>
      <c r="F119" s="3"/>
      <c r="G119" s="3"/>
      <c r="H119" s="3"/>
      <c r="I119" s="3"/>
      <c r="J119" s="3"/>
      <c r="K119" s="3"/>
    </row>
    <row r="120" spans="1:11" x14ac:dyDescent="0.25">
      <c r="A120" s="4" t="s">
        <v>217</v>
      </c>
      <c r="B120" s="3"/>
      <c r="C120" s="3"/>
      <c r="D120" s="3"/>
      <c r="E120" s="3"/>
      <c r="F120" s="3"/>
      <c r="G120" s="3"/>
      <c r="H120" s="3"/>
      <c r="I120" s="3"/>
      <c r="J120" s="3"/>
      <c r="K120" s="3"/>
    </row>
    <row r="121" spans="1:11" x14ac:dyDescent="0.25">
      <c r="A121" s="74" t="s">
        <v>221</v>
      </c>
      <c r="B121" s="72"/>
      <c r="C121" s="72"/>
      <c r="D121" s="72"/>
      <c r="E121" s="72"/>
      <c r="F121" s="72"/>
      <c r="G121" s="72"/>
      <c r="H121" s="72"/>
      <c r="I121" s="72"/>
      <c r="J121" s="72"/>
      <c r="K121" s="72"/>
    </row>
    <row r="125" spans="1:11" x14ac:dyDescent="0.25">
      <c r="A125" s="69" t="s">
        <v>302</v>
      </c>
    </row>
    <row r="126" spans="1:11" x14ac:dyDescent="0.25">
      <c r="A126" s="80" t="s">
        <v>312</v>
      </c>
      <c r="B126" s="82"/>
      <c r="C126" s="75"/>
      <c r="D126" s="75"/>
      <c r="E126" s="75"/>
      <c r="F126" s="83" t="s">
        <v>300</v>
      </c>
      <c r="G126" s="75"/>
      <c r="H126" s="75"/>
      <c r="I126" s="75"/>
      <c r="J126" s="75"/>
      <c r="K126" s="76"/>
    </row>
    <row r="127" spans="1:11" x14ac:dyDescent="0.25">
      <c r="A127" s="81" t="s">
        <v>2</v>
      </c>
      <c r="B127" s="77">
        <v>1</v>
      </c>
      <c r="C127" s="78">
        <v>2</v>
      </c>
      <c r="D127" s="78">
        <v>3</v>
      </c>
      <c r="E127" s="78">
        <v>4</v>
      </c>
      <c r="F127" s="78">
        <v>5</v>
      </c>
      <c r="G127" s="78">
        <v>6</v>
      </c>
      <c r="H127" s="78">
        <v>7</v>
      </c>
      <c r="I127" s="78">
        <v>8</v>
      </c>
      <c r="J127" s="78">
        <v>9</v>
      </c>
      <c r="K127" s="79">
        <v>10</v>
      </c>
    </row>
    <row r="128" spans="1:11" x14ac:dyDescent="0.25">
      <c r="A128" s="73" t="s">
        <v>205</v>
      </c>
      <c r="B128" s="71"/>
      <c r="C128" s="71"/>
      <c r="D128" s="71"/>
      <c r="E128" s="71"/>
      <c r="F128" s="71"/>
      <c r="G128" s="71"/>
      <c r="H128" s="71"/>
      <c r="I128" s="71"/>
      <c r="J128" s="71"/>
      <c r="K128" s="71"/>
    </row>
    <row r="129" spans="1:11" x14ac:dyDescent="0.25">
      <c r="A129" s="4" t="s">
        <v>209</v>
      </c>
      <c r="B129" s="3"/>
      <c r="C129" s="3"/>
      <c r="D129" s="3"/>
      <c r="E129" s="3"/>
      <c r="F129" s="3"/>
      <c r="G129" s="3"/>
      <c r="H129" s="3"/>
      <c r="I129" s="3"/>
      <c r="J129" s="3"/>
      <c r="K129" s="3"/>
    </row>
    <row r="130" spans="1:11" x14ac:dyDescent="0.25">
      <c r="A130" s="4" t="s">
        <v>213</v>
      </c>
      <c r="B130" s="3"/>
      <c r="C130" s="3"/>
      <c r="D130" s="3"/>
      <c r="E130" s="3"/>
      <c r="F130" s="3"/>
      <c r="G130" s="3"/>
      <c r="H130" s="3"/>
      <c r="I130" s="3"/>
      <c r="J130" s="3"/>
      <c r="K130" s="3"/>
    </row>
    <row r="131" spans="1:11" x14ac:dyDescent="0.25">
      <c r="A131" s="4" t="s">
        <v>217</v>
      </c>
      <c r="B131" s="3"/>
      <c r="C131" s="3"/>
      <c r="D131" s="3"/>
      <c r="E131" s="3"/>
      <c r="F131" s="3"/>
      <c r="G131" s="3"/>
      <c r="H131" s="3"/>
      <c r="I131" s="3"/>
      <c r="J131" s="3"/>
      <c r="K131" s="3"/>
    </row>
    <row r="132" spans="1:11" x14ac:dyDescent="0.25">
      <c r="A132" s="74" t="s">
        <v>221</v>
      </c>
      <c r="B132" s="72"/>
      <c r="C132" s="72"/>
      <c r="D132" s="72"/>
      <c r="E132" s="72"/>
      <c r="F132" s="72"/>
      <c r="G132" s="72"/>
      <c r="H132" s="72"/>
      <c r="I132" s="72"/>
      <c r="J132" s="72"/>
      <c r="K132" s="72"/>
    </row>
  </sheetData>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57"/>
  <sheetViews>
    <sheetView workbookViewId="0">
      <selection activeCell="G462" sqref="G462"/>
    </sheetView>
  </sheetViews>
  <sheetFormatPr defaultRowHeight="15" x14ac:dyDescent="0.25"/>
  <cols>
    <col min="1" max="1" width="2.140625" customWidth="1"/>
    <col min="2" max="2" width="11.85546875" customWidth="1"/>
    <col min="3" max="3" width="17.42578125" style="40" bestFit="1" customWidth="1"/>
    <col min="4" max="4" width="7.5703125" style="40" bestFit="1" customWidth="1"/>
    <col min="5" max="5" width="8.28515625" style="40" bestFit="1" customWidth="1"/>
    <col min="6" max="6" width="18.5703125" bestFit="1" customWidth="1"/>
    <col min="7" max="7" width="16.7109375" customWidth="1"/>
    <col min="8" max="8" width="13.5703125" customWidth="1"/>
    <col min="9" max="9" width="16.5703125" customWidth="1"/>
    <col min="257" max="257" width="2.140625" customWidth="1"/>
    <col min="258" max="258" width="11.85546875" customWidth="1"/>
    <col min="259" max="259" width="17.42578125" bestFit="1" customWidth="1"/>
    <col min="260" max="260" width="7.5703125" bestFit="1" customWidth="1"/>
    <col min="261" max="261" width="8.28515625" bestFit="1" customWidth="1"/>
    <col min="262" max="262" width="18.5703125" bestFit="1" customWidth="1"/>
    <col min="263" max="263" width="16.7109375" customWidth="1"/>
    <col min="264" max="264" width="13.5703125" customWidth="1"/>
    <col min="265" max="265" width="16.5703125" customWidth="1"/>
    <col min="513" max="513" width="2.140625" customWidth="1"/>
    <col min="514" max="514" width="11.85546875" customWidth="1"/>
    <col min="515" max="515" width="17.42578125" bestFit="1" customWidth="1"/>
    <col min="516" max="516" width="7.5703125" bestFit="1" customWidth="1"/>
    <col min="517" max="517" width="8.28515625" bestFit="1" customWidth="1"/>
    <col min="518" max="518" width="18.5703125" bestFit="1" customWidth="1"/>
    <col min="519" max="519" width="16.7109375" customWidth="1"/>
    <col min="520" max="520" width="13.5703125" customWidth="1"/>
    <col min="521" max="521" width="16.5703125" customWidth="1"/>
    <col min="769" max="769" width="2.140625" customWidth="1"/>
    <col min="770" max="770" width="11.85546875" customWidth="1"/>
    <col min="771" max="771" width="17.42578125" bestFit="1" customWidth="1"/>
    <col min="772" max="772" width="7.5703125" bestFit="1" customWidth="1"/>
    <col min="773" max="773" width="8.28515625" bestFit="1" customWidth="1"/>
    <col min="774" max="774" width="18.5703125" bestFit="1" customWidth="1"/>
    <col min="775" max="775" width="16.7109375" customWidth="1"/>
    <col min="776" max="776" width="13.5703125" customWidth="1"/>
    <col min="777" max="777" width="16.5703125" customWidth="1"/>
    <col min="1025" max="1025" width="2.140625" customWidth="1"/>
    <col min="1026" max="1026" width="11.85546875" customWidth="1"/>
    <col min="1027" max="1027" width="17.42578125" bestFit="1" customWidth="1"/>
    <col min="1028" max="1028" width="7.5703125" bestFit="1" customWidth="1"/>
    <col min="1029" max="1029" width="8.28515625" bestFit="1" customWidth="1"/>
    <col min="1030" max="1030" width="18.5703125" bestFit="1" customWidth="1"/>
    <col min="1031" max="1031" width="16.7109375" customWidth="1"/>
    <col min="1032" max="1032" width="13.5703125" customWidth="1"/>
    <col min="1033" max="1033" width="16.5703125" customWidth="1"/>
    <col min="1281" max="1281" width="2.140625" customWidth="1"/>
    <col min="1282" max="1282" width="11.85546875" customWidth="1"/>
    <col min="1283" max="1283" width="17.42578125" bestFit="1" customWidth="1"/>
    <col min="1284" max="1284" width="7.5703125" bestFit="1" customWidth="1"/>
    <col min="1285" max="1285" width="8.28515625" bestFit="1" customWidth="1"/>
    <col min="1286" max="1286" width="18.5703125" bestFit="1" customWidth="1"/>
    <col min="1287" max="1287" width="16.7109375" customWidth="1"/>
    <col min="1288" max="1288" width="13.5703125" customWidth="1"/>
    <col min="1289" max="1289" width="16.5703125" customWidth="1"/>
    <col min="1537" max="1537" width="2.140625" customWidth="1"/>
    <col min="1538" max="1538" width="11.85546875" customWidth="1"/>
    <col min="1539" max="1539" width="17.42578125" bestFit="1" customWidth="1"/>
    <col min="1540" max="1540" width="7.5703125" bestFit="1" customWidth="1"/>
    <col min="1541" max="1541" width="8.28515625" bestFit="1" customWidth="1"/>
    <col min="1542" max="1542" width="18.5703125" bestFit="1" customWidth="1"/>
    <col min="1543" max="1543" width="16.7109375" customWidth="1"/>
    <col min="1544" max="1544" width="13.5703125" customWidth="1"/>
    <col min="1545" max="1545" width="16.5703125" customWidth="1"/>
    <col min="1793" max="1793" width="2.140625" customWidth="1"/>
    <col min="1794" max="1794" width="11.85546875" customWidth="1"/>
    <col min="1795" max="1795" width="17.42578125" bestFit="1" customWidth="1"/>
    <col min="1796" max="1796" width="7.5703125" bestFit="1" customWidth="1"/>
    <col min="1797" max="1797" width="8.28515625" bestFit="1" customWidth="1"/>
    <col min="1798" max="1798" width="18.5703125" bestFit="1" customWidth="1"/>
    <col min="1799" max="1799" width="16.7109375" customWidth="1"/>
    <col min="1800" max="1800" width="13.5703125" customWidth="1"/>
    <col min="1801" max="1801" width="16.5703125" customWidth="1"/>
    <col min="2049" max="2049" width="2.140625" customWidth="1"/>
    <col min="2050" max="2050" width="11.85546875" customWidth="1"/>
    <col min="2051" max="2051" width="17.42578125" bestFit="1" customWidth="1"/>
    <col min="2052" max="2052" width="7.5703125" bestFit="1" customWidth="1"/>
    <col min="2053" max="2053" width="8.28515625" bestFit="1" customWidth="1"/>
    <col min="2054" max="2054" width="18.5703125" bestFit="1" customWidth="1"/>
    <col min="2055" max="2055" width="16.7109375" customWidth="1"/>
    <col min="2056" max="2056" width="13.5703125" customWidth="1"/>
    <col min="2057" max="2057" width="16.5703125" customWidth="1"/>
    <col min="2305" max="2305" width="2.140625" customWidth="1"/>
    <col min="2306" max="2306" width="11.85546875" customWidth="1"/>
    <col min="2307" max="2307" width="17.42578125" bestFit="1" customWidth="1"/>
    <col min="2308" max="2308" width="7.5703125" bestFit="1" customWidth="1"/>
    <col min="2309" max="2309" width="8.28515625" bestFit="1" customWidth="1"/>
    <col min="2310" max="2310" width="18.5703125" bestFit="1" customWidth="1"/>
    <col min="2311" max="2311" width="16.7109375" customWidth="1"/>
    <col min="2312" max="2312" width="13.5703125" customWidth="1"/>
    <col min="2313" max="2313" width="16.5703125" customWidth="1"/>
    <col min="2561" max="2561" width="2.140625" customWidth="1"/>
    <col min="2562" max="2562" width="11.85546875" customWidth="1"/>
    <col min="2563" max="2563" width="17.42578125" bestFit="1" customWidth="1"/>
    <col min="2564" max="2564" width="7.5703125" bestFit="1" customWidth="1"/>
    <col min="2565" max="2565" width="8.28515625" bestFit="1" customWidth="1"/>
    <col min="2566" max="2566" width="18.5703125" bestFit="1" customWidth="1"/>
    <col min="2567" max="2567" width="16.7109375" customWidth="1"/>
    <col min="2568" max="2568" width="13.5703125" customWidth="1"/>
    <col min="2569" max="2569" width="16.5703125" customWidth="1"/>
    <col min="2817" max="2817" width="2.140625" customWidth="1"/>
    <col min="2818" max="2818" width="11.85546875" customWidth="1"/>
    <col min="2819" max="2819" width="17.42578125" bestFit="1" customWidth="1"/>
    <col min="2820" max="2820" width="7.5703125" bestFit="1" customWidth="1"/>
    <col min="2821" max="2821" width="8.28515625" bestFit="1" customWidth="1"/>
    <col min="2822" max="2822" width="18.5703125" bestFit="1" customWidth="1"/>
    <col min="2823" max="2823" width="16.7109375" customWidth="1"/>
    <col min="2824" max="2824" width="13.5703125" customWidth="1"/>
    <col min="2825" max="2825" width="16.5703125" customWidth="1"/>
    <col min="3073" max="3073" width="2.140625" customWidth="1"/>
    <col min="3074" max="3074" width="11.85546875" customWidth="1"/>
    <col min="3075" max="3075" width="17.42578125" bestFit="1" customWidth="1"/>
    <col min="3076" max="3076" width="7.5703125" bestFit="1" customWidth="1"/>
    <col min="3077" max="3077" width="8.28515625" bestFit="1" customWidth="1"/>
    <col min="3078" max="3078" width="18.5703125" bestFit="1" customWidth="1"/>
    <col min="3079" max="3079" width="16.7109375" customWidth="1"/>
    <col min="3080" max="3080" width="13.5703125" customWidth="1"/>
    <col min="3081" max="3081" width="16.5703125" customWidth="1"/>
    <col min="3329" max="3329" width="2.140625" customWidth="1"/>
    <col min="3330" max="3330" width="11.85546875" customWidth="1"/>
    <col min="3331" max="3331" width="17.42578125" bestFit="1" customWidth="1"/>
    <col min="3332" max="3332" width="7.5703125" bestFit="1" customWidth="1"/>
    <col min="3333" max="3333" width="8.28515625" bestFit="1" customWidth="1"/>
    <col min="3334" max="3334" width="18.5703125" bestFit="1" customWidth="1"/>
    <col min="3335" max="3335" width="16.7109375" customWidth="1"/>
    <col min="3336" max="3336" width="13.5703125" customWidth="1"/>
    <col min="3337" max="3337" width="16.5703125" customWidth="1"/>
    <col min="3585" max="3585" width="2.140625" customWidth="1"/>
    <col min="3586" max="3586" width="11.85546875" customWidth="1"/>
    <col min="3587" max="3587" width="17.42578125" bestFit="1" customWidth="1"/>
    <col min="3588" max="3588" width="7.5703125" bestFit="1" customWidth="1"/>
    <col min="3589" max="3589" width="8.28515625" bestFit="1" customWidth="1"/>
    <col min="3590" max="3590" width="18.5703125" bestFit="1" customWidth="1"/>
    <col min="3591" max="3591" width="16.7109375" customWidth="1"/>
    <col min="3592" max="3592" width="13.5703125" customWidth="1"/>
    <col min="3593" max="3593" width="16.5703125" customWidth="1"/>
    <col min="3841" max="3841" width="2.140625" customWidth="1"/>
    <col min="3842" max="3842" width="11.85546875" customWidth="1"/>
    <col min="3843" max="3843" width="17.42578125" bestFit="1" customWidth="1"/>
    <col min="3844" max="3844" width="7.5703125" bestFit="1" customWidth="1"/>
    <col min="3845" max="3845" width="8.28515625" bestFit="1" customWidth="1"/>
    <col min="3846" max="3846" width="18.5703125" bestFit="1" customWidth="1"/>
    <col min="3847" max="3847" width="16.7109375" customWidth="1"/>
    <col min="3848" max="3848" width="13.5703125" customWidth="1"/>
    <col min="3849" max="3849" width="16.5703125" customWidth="1"/>
    <col min="4097" max="4097" width="2.140625" customWidth="1"/>
    <col min="4098" max="4098" width="11.85546875" customWidth="1"/>
    <col min="4099" max="4099" width="17.42578125" bestFit="1" customWidth="1"/>
    <col min="4100" max="4100" width="7.5703125" bestFit="1" customWidth="1"/>
    <col min="4101" max="4101" width="8.28515625" bestFit="1" customWidth="1"/>
    <col min="4102" max="4102" width="18.5703125" bestFit="1" customWidth="1"/>
    <col min="4103" max="4103" width="16.7109375" customWidth="1"/>
    <col min="4104" max="4104" width="13.5703125" customWidth="1"/>
    <col min="4105" max="4105" width="16.5703125" customWidth="1"/>
    <col min="4353" max="4353" width="2.140625" customWidth="1"/>
    <col min="4354" max="4354" width="11.85546875" customWidth="1"/>
    <col min="4355" max="4355" width="17.42578125" bestFit="1" customWidth="1"/>
    <col min="4356" max="4356" width="7.5703125" bestFit="1" customWidth="1"/>
    <col min="4357" max="4357" width="8.28515625" bestFit="1" customWidth="1"/>
    <col min="4358" max="4358" width="18.5703125" bestFit="1" customWidth="1"/>
    <col min="4359" max="4359" width="16.7109375" customWidth="1"/>
    <col min="4360" max="4360" width="13.5703125" customWidth="1"/>
    <col min="4361" max="4361" width="16.5703125" customWidth="1"/>
    <col min="4609" max="4609" width="2.140625" customWidth="1"/>
    <col min="4610" max="4610" width="11.85546875" customWidth="1"/>
    <col min="4611" max="4611" width="17.42578125" bestFit="1" customWidth="1"/>
    <col min="4612" max="4612" width="7.5703125" bestFit="1" customWidth="1"/>
    <col min="4613" max="4613" width="8.28515625" bestFit="1" customWidth="1"/>
    <col min="4614" max="4614" width="18.5703125" bestFit="1" customWidth="1"/>
    <col min="4615" max="4615" width="16.7109375" customWidth="1"/>
    <col min="4616" max="4616" width="13.5703125" customWidth="1"/>
    <col min="4617" max="4617" width="16.5703125" customWidth="1"/>
    <col min="4865" max="4865" width="2.140625" customWidth="1"/>
    <col min="4866" max="4866" width="11.85546875" customWidth="1"/>
    <col min="4867" max="4867" width="17.42578125" bestFit="1" customWidth="1"/>
    <col min="4868" max="4868" width="7.5703125" bestFit="1" customWidth="1"/>
    <col min="4869" max="4869" width="8.28515625" bestFit="1" customWidth="1"/>
    <col min="4870" max="4870" width="18.5703125" bestFit="1" customWidth="1"/>
    <col min="4871" max="4871" width="16.7109375" customWidth="1"/>
    <col min="4872" max="4872" width="13.5703125" customWidth="1"/>
    <col min="4873" max="4873" width="16.5703125" customWidth="1"/>
    <col min="5121" max="5121" width="2.140625" customWidth="1"/>
    <col min="5122" max="5122" width="11.85546875" customWidth="1"/>
    <col min="5123" max="5123" width="17.42578125" bestFit="1" customWidth="1"/>
    <col min="5124" max="5124" width="7.5703125" bestFit="1" customWidth="1"/>
    <col min="5125" max="5125" width="8.28515625" bestFit="1" customWidth="1"/>
    <col min="5126" max="5126" width="18.5703125" bestFit="1" customWidth="1"/>
    <col min="5127" max="5127" width="16.7109375" customWidth="1"/>
    <col min="5128" max="5128" width="13.5703125" customWidth="1"/>
    <col min="5129" max="5129" width="16.5703125" customWidth="1"/>
    <col min="5377" max="5377" width="2.140625" customWidth="1"/>
    <col min="5378" max="5378" width="11.85546875" customWidth="1"/>
    <col min="5379" max="5379" width="17.42578125" bestFit="1" customWidth="1"/>
    <col min="5380" max="5380" width="7.5703125" bestFit="1" customWidth="1"/>
    <col min="5381" max="5381" width="8.28515625" bestFit="1" customWidth="1"/>
    <col min="5382" max="5382" width="18.5703125" bestFit="1" customWidth="1"/>
    <col min="5383" max="5383" width="16.7109375" customWidth="1"/>
    <col min="5384" max="5384" width="13.5703125" customWidth="1"/>
    <col min="5385" max="5385" width="16.5703125" customWidth="1"/>
    <col min="5633" max="5633" width="2.140625" customWidth="1"/>
    <col min="5634" max="5634" width="11.85546875" customWidth="1"/>
    <col min="5635" max="5635" width="17.42578125" bestFit="1" customWidth="1"/>
    <col min="5636" max="5636" width="7.5703125" bestFit="1" customWidth="1"/>
    <col min="5637" max="5637" width="8.28515625" bestFit="1" customWidth="1"/>
    <col min="5638" max="5638" width="18.5703125" bestFit="1" customWidth="1"/>
    <col min="5639" max="5639" width="16.7109375" customWidth="1"/>
    <col min="5640" max="5640" width="13.5703125" customWidth="1"/>
    <col min="5641" max="5641" width="16.5703125" customWidth="1"/>
    <col min="5889" max="5889" width="2.140625" customWidth="1"/>
    <col min="5890" max="5890" width="11.85546875" customWidth="1"/>
    <col min="5891" max="5891" width="17.42578125" bestFit="1" customWidth="1"/>
    <col min="5892" max="5892" width="7.5703125" bestFit="1" customWidth="1"/>
    <col min="5893" max="5893" width="8.28515625" bestFit="1" customWidth="1"/>
    <col min="5894" max="5894" width="18.5703125" bestFit="1" customWidth="1"/>
    <col min="5895" max="5895" width="16.7109375" customWidth="1"/>
    <col min="5896" max="5896" width="13.5703125" customWidth="1"/>
    <col min="5897" max="5897" width="16.5703125" customWidth="1"/>
    <col min="6145" max="6145" width="2.140625" customWidth="1"/>
    <col min="6146" max="6146" width="11.85546875" customWidth="1"/>
    <col min="6147" max="6147" width="17.42578125" bestFit="1" customWidth="1"/>
    <col min="6148" max="6148" width="7.5703125" bestFit="1" customWidth="1"/>
    <col min="6149" max="6149" width="8.28515625" bestFit="1" customWidth="1"/>
    <col min="6150" max="6150" width="18.5703125" bestFit="1" customWidth="1"/>
    <col min="6151" max="6151" width="16.7109375" customWidth="1"/>
    <col min="6152" max="6152" width="13.5703125" customWidth="1"/>
    <col min="6153" max="6153" width="16.5703125" customWidth="1"/>
    <col min="6401" max="6401" width="2.140625" customWidth="1"/>
    <col min="6402" max="6402" width="11.85546875" customWidth="1"/>
    <col min="6403" max="6403" width="17.42578125" bestFit="1" customWidth="1"/>
    <col min="6404" max="6404" width="7.5703125" bestFit="1" customWidth="1"/>
    <col min="6405" max="6405" width="8.28515625" bestFit="1" customWidth="1"/>
    <col min="6406" max="6406" width="18.5703125" bestFit="1" customWidth="1"/>
    <col min="6407" max="6407" width="16.7109375" customWidth="1"/>
    <col min="6408" max="6408" width="13.5703125" customWidth="1"/>
    <col min="6409" max="6409" width="16.5703125" customWidth="1"/>
    <col min="6657" max="6657" width="2.140625" customWidth="1"/>
    <col min="6658" max="6658" width="11.85546875" customWidth="1"/>
    <col min="6659" max="6659" width="17.42578125" bestFit="1" customWidth="1"/>
    <col min="6660" max="6660" width="7.5703125" bestFit="1" customWidth="1"/>
    <col min="6661" max="6661" width="8.28515625" bestFit="1" customWidth="1"/>
    <col min="6662" max="6662" width="18.5703125" bestFit="1" customWidth="1"/>
    <col min="6663" max="6663" width="16.7109375" customWidth="1"/>
    <col min="6664" max="6664" width="13.5703125" customWidth="1"/>
    <col min="6665" max="6665" width="16.5703125" customWidth="1"/>
    <col min="6913" max="6913" width="2.140625" customWidth="1"/>
    <col min="6914" max="6914" width="11.85546875" customWidth="1"/>
    <col min="6915" max="6915" width="17.42578125" bestFit="1" customWidth="1"/>
    <col min="6916" max="6916" width="7.5703125" bestFit="1" customWidth="1"/>
    <col min="6917" max="6917" width="8.28515625" bestFit="1" customWidth="1"/>
    <col min="6918" max="6918" width="18.5703125" bestFit="1" customWidth="1"/>
    <col min="6919" max="6919" width="16.7109375" customWidth="1"/>
    <col min="6920" max="6920" width="13.5703125" customWidth="1"/>
    <col min="6921" max="6921" width="16.5703125" customWidth="1"/>
    <col min="7169" max="7169" width="2.140625" customWidth="1"/>
    <col min="7170" max="7170" width="11.85546875" customWidth="1"/>
    <col min="7171" max="7171" width="17.42578125" bestFit="1" customWidth="1"/>
    <col min="7172" max="7172" width="7.5703125" bestFit="1" customWidth="1"/>
    <col min="7173" max="7173" width="8.28515625" bestFit="1" customWidth="1"/>
    <col min="7174" max="7174" width="18.5703125" bestFit="1" customWidth="1"/>
    <col min="7175" max="7175" width="16.7109375" customWidth="1"/>
    <col min="7176" max="7176" width="13.5703125" customWidth="1"/>
    <col min="7177" max="7177" width="16.5703125" customWidth="1"/>
    <col min="7425" max="7425" width="2.140625" customWidth="1"/>
    <col min="7426" max="7426" width="11.85546875" customWidth="1"/>
    <col min="7427" max="7427" width="17.42578125" bestFit="1" customWidth="1"/>
    <col min="7428" max="7428" width="7.5703125" bestFit="1" customWidth="1"/>
    <col min="7429" max="7429" width="8.28515625" bestFit="1" customWidth="1"/>
    <col min="7430" max="7430" width="18.5703125" bestFit="1" customWidth="1"/>
    <col min="7431" max="7431" width="16.7109375" customWidth="1"/>
    <col min="7432" max="7432" width="13.5703125" customWidth="1"/>
    <col min="7433" max="7433" width="16.5703125" customWidth="1"/>
    <col min="7681" max="7681" width="2.140625" customWidth="1"/>
    <col min="7682" max="7682" width="11.85546875" customWidth="1"/>
    <col min="7683" max="7683" width="17.42578125" bestFit="1" customWidth="1"/>
    <col min="7684" max="7684" width="7.5703125" bestFit="1" customWidth="1"/>
    <col min="7685" max="7685" width="8.28515625" bestFit="1" customWidth="1"/>
    <col min="7686" max="7686" width="18.5703125" bestFit="1" customWidth="1"/>
    <col min="7687" max="7687" width="16.7109375" customWidth="1"/>
    <col min="7688" max="7688" width="13.5703125" customWidth="1"/>
    <col min="7689" max="7689" width="16.5703125" customWidth="1"/>
    <col min="7937" max="7937" width="2.140625" customWidth="1"/>
    <col min="7938" max="7938" width="11.85546875" customWidth="1"/>
    <col min="7939" max="7939" width="17.42578125" bestFit="1" customWidth="1"/>
    <col min="7940" max="7940" width="7.5703125" bestFit="1" customWidth="1"/>
    <col min="7941" max="7941" width="8.28515625" bestFit="1" customWidth="1"/>
    <col min="7942" max="7942" width="18.5703125" bestFit="1" customWidth="1"/>
    <col min="7943" max="7943" width="16.7109375" customWidth="1"/>
    <col min="7944" max="7944" width="13.5703125" customWidth="1"/>
    <col min="7945" max="7945" width="16.5703125" customWidth="1"/>
    <col min="8193" max="8193" width="2.140625" customWidth="1"/>
    <col min="8194" max="8194" width="11.85546875" customWidth="1"/>
    <col min="8195" max="8195" width="17.42578125" bestFit="1" customWidth="1"/>
    <col min="8196" max="8196" width="7.5703125" bestFit="1" customWidth="1"/>
    <col min="8197" max="8197" width="8.28515625" bestFit="1" customWidth="1"/>
    <col min="8198" max="8198" width="18.5703125" bestFit="1" customWidth="1"/>
    <col min="8199" max="8199" width="16.7109375" customWidth="1"/>
    <col min="8200" max="8200" width="13.5703125" customWidth="1"/>
    <col min="8201" max="8201" width="16.5703125" customWidth="1"/>
    <col min="8449" max="8449" width="2.140625" customWidth="1"/>
    <col min="8450" max="8450" width="11.85546875" customWidth="1"/>
    <col min="8451" max="8451" width="17.42578125" bestFit="1" customWidth="1"/>
    <col min="8452" max="8452" width="7.5703125" bestFit="1" customWidth="1"/>
    <col min="8453" max="8453" width="8.28515625" bestFit="1" customWidth="1"/>
    <col min="8454" max="8454" width="18.5703125" bestFit="1" customWidth="1"/>
    <col min="8455" max="8455" width="16.7109375" customWidth="1"/>
    <col min="8456" max="8456" width="13.5703125" customWidth="1"/>
    <col min="8457" max="8457" width="16.5703125" customWidth="1"/>
    <col min="8705" max="8705" width="2.140625" customWidth="1"/>
    <col min="8706" max="8706" width="11.85546875" customWidth="1"/>
    <col min="8707" max="8707" width="17.42578125" bestFit="1" customWidth="1"/>
    <col min="8708" max="8708" width="7.5703125" bestFit="1" customWidth="1"/>
    <col min="8709" max="8709" width="8.28515625" bestFit="1" customWidth="1"/>
    <col min="8710" max="8710" width="18.5703125" bestFit="1" customWidth="1"/>
    <col min="8711" max="8711" width="16.7109375" customWidth="1"/>
    <col min="8712" max="8712" width="13.5703125" customWidth="1"/>
    <col min="8713" max="8713" width="16.5703125" customWidth="1"/>
    <col min="8961" max="8961" width="2.140625" customWidth="1"/>
    <col min="8962" max="8962" width="11.85546875" customWidth="1"/>
    <col min="8963" max="8963" width="17.42578125" bestFit="1" customWidth="1"/>
    <col min="8964" max="8964" width="7.5703125" bestFit="1" customWidth="1"/>
    <col min="8965" max="8965" width="8.28515625" bestFit="1" customWidth="1"/>
    <col min="8966" max="8966" width="18.5703125" bestFit="1" customWidth="1"/>
    <col min="8967" max="8967" width="16.7109375" customWidth="1"/>
    <col min="8968" max="8968" width="13.5703125" customWidth="1"/>
    <col min="8969" max="8969" width="16.5703125" customWidth="1"/>
    <col min="9217" max="9217" width="2.140625" customWidth="1"/>
    <col min="9218" max="9218" width="11.85546875" customWidth="1"/>
    <col min="9219" max="9219" width="17.42578125" bestFit="1" customWidth="1"/>
    <col min="9220" max="9220" width="7.5703125" bestFit="1" customWidth="1"/>
    <col min="9221" max="9221" width="8.28515625" bestFit="1" customWidth="1"/>
    <col min="9222" max="9222" width="18.5703125" bestFit="1" customWidth="1"/>
    <col min="9223" max="9223" width="16.7109375" customWidth="1"/>
    <col min="9224" max="9224" width="13.5703125" customWidth="1"/>
    <col min="9225" max="9225" width="16.5703125" customWidth="1"/>
    <col min="9473" max="9473" width="2.140625" customWidth="1"/>
    <col min="9474" max="9474" width="11.85546875" customWidth="1"/>
    <col min="9475" max="9475" width="17.42578125" bestFit="1" customWidth="1"/>
    <col min="9476" max="9476" width="7.5703125" bestFit="1" customWidth="1"/>
    <col min="9477" max="9477" width="8.28515625" bestFit="1" customWidth="1"/>
    <col min="9478" max="9478" width="18.5703125" bestFit="1" customWidth="1"/>
    <col min="9479" max="9479" width="16.7109375" customWidth="1"/>
    <col min="9480" max="9480" width="13.5703125" customWidth="1"/>
    <col min="9481" max="9481" width="16.5703125" customWidth="1"/>
    <col min="9729" max="9729" width="2.140625" customWidth="1"/>
    <col min="9730" max="9730" width="11.85546875" customWidth="1"/>
    <col min="9731" max="9731" width="17.42578125" bestFit="1" customWidth="1"/>
    <col min="9732" max="9732" width="7.5703125" bestFit="1" customWidth="1"/>
    <col min="9733" max="9733" width="8.28515625" bestFit="1" customWidth="1"/>
    <col min="9734" max="9734" width="18.5703125" bestFit="1" customWidth="1"/>
    <col min="9735" max="9735" width="16.7109375" customWidth="1"/>
    <col min="9736" max="9736" width="13.5703125" customWidth="1"/>
    <col min="9737" max="9737" width="16.5703125" customWidth="1"/>
    <col min="9985" max="9985" width="2.140625" customWidth="1"/>
    <col min="9986" max="9986" width="11.85546875" customWidth="1"/>
    <col min="9987" max="9987" width="17.42578125" bestFit="1" customWidth="1"/>
    <col min="9988" max="9988" width="7.5703125" bestFit="1" customWidth="1"/>
    <col min="9989" max="9989" width="8.28515625" bestFit="1" customWidth="1"/>
    <col min="9990" max="9990" width="18.5703125" bestFit="1" customWidth="1"/>
    <col min="9991" max="9991" width="16.7109375" customWidth="1"/>
    <col min="9992" max="9992" width="13.5703125" customWidth="1"/>
    <col min="9993" max="9993" width="16.5703125" customWidth="1"/>
    <col min="10241" max="10241" width="2.140625" customWidth="1"/>
    <col min="10242" max="10242" width="11.85546875" customWidth="1"/>
    <col min="10243" max="10243" width="17.42578125" bestFit="1" customWidth="1"/>
    <col min="10244" max="10244" width="7.5703125" bestFit="1" customWidth="1"/>
    <col min="10245" max="10245" width="8.28515625" bestFit="1" customWidth="1"/>
    <col min="10246" max="10246" width="18.5703125" bestFit="1" customWidth="1"/>
    <col min="10247" max="10247" width="16.7109375" customWidth="1"/>
    <col min="10248" max="10248" width="13.5703125" customWidth="1"/>
    <col min="10249" max="10249" width="16.5703125" customWidth="1"/>
    <col min="10497" max="10497" width="2.140625" customWidth="1"/>
    <col min="10498" max="10498" width="11.85546875" customWidth="1"/>
    <col min="10499" max="10499" width="17.42578125" bestFit="1" customWidth="1"/>
    <col min="10500" max="10500" width="7.5703125" bestFit="1" customWidth="1"/>
    <col min="10501" max="10501" width="8.28515625" bestFit="1" customWidth="1"/>
    <col min="10502" max="10502" width="18.5703125" bestFit="1" customWidth="1"/>
    <col min="10503" max="10503" width="16.7109375" customWidth="1"/>
    <col min="10504" max="10504" width="13.5703125" customWidth="1"/>
    <col min="10505" max="10505" width="16.5703125" customWidth="1"/>
    <col min="10753" max="10753" width="2.140625" customWidth="1"/>
    <col min="10754" max="10754" width="11.85546875" customWidth="1"/>
    <col min="10755" max="10755" width="17.42578125" bestFit="1" customWidth="1"/>
    <col min="10756" max="10756" width="7.5703125" bestFit="1" customWidth="1"/>
    <col min="10757" max="10757" width="8.28515625" bestFit="1" customWidth="1"/>
    <col min="10758" max="10758" width="18.5703125" bestFit="1" customWidth="1"/>
    <col min="10759" max="10759" width="16.7109375" customWidth="1"/>
    <col min="10760" max="10760" width="13.5703125" customWidth="1"/>
    <col min="10761" max="10761" width="16.5703125" customWidth="1"/>
    <col min="11009" max="11009" width="2.140625" customWidth="1"/>
    <col min="11010" max="11010" width="11.85546875" customWidth="1"/>
    <col min="11011" max="11011" width="17.42578125" bestFit="1" customWidth="1"/>
    <col min="11012" max="11012" width="7.5703125" bestFit="1" customWidth="1"/>
    <col min="11013" max="11013" width="8.28515625" bestFit="1" customWidth="1"/>
    <col min="11014" max="11014" width="18.5703125" bestFit="1" customWidth="1"/>
    <col min="11015" max="11015" width="16.7109375" customWidth="1"/>
    <col min="11016" max="11016" width="13.5703125" customWidth="1"/>
    <col min="11017" max="11017" width="16.5703125" customWidth="1"/>
    <col min="11265" max="11265" width="2.140625" customWidth="1"/>
    <col min="11266" max="11266" width="11.85546875" customWidth="1"/>
    <col min="11267" max="11267" width="17.42578125" bestFit="1" customWidth="1"/>
    <col min="11268" max="11268" width="7.5703125" bestFit="1" customWidth="1"/>
    <col min="11269" max="11269" width="8.28515625" bestFit="1" customWidth="1"/>
    <col min="11270" max="11270" width="18.5703125" bestFit="1" customWidth="1"/>
    <col min="11271" max="11271" width="16.7109375" customWidth="1"/>
    <col min="11272" max="11272" width="13.5703125" customWidth="1"/>
    <col min="11273" max="11273" width="16.5703125" customWidth="1"/>
    <col min="11521" max="11521" width="2.140625" customWidth="1"/>
    <col min="11522" max="11522" width="11.85546875" customWidth="1"/>
    <col min="11523" max="11523" width="17.42578125" bestFit="1" customWidth="1"/>
    <col min="11524" max="11524" width="7.5703125" bestFit="1" customWidth="1"/>
    <col min="11525" max="11525" width="8.28515625" bestFit="1" customWidth="1"/>
    <col min="11526" max="11526" width="18.5703125" bestFit="1" customWidth="1"/>
    <col min="11527" max="11527" width="16.7109375" customWidth="1"/>
    <col min="11528" max="11528" width="13.5703125" customWidth="1"/>
    <col min="11529" max="11529" width="16.5703125" customWidth="1"/>
    <col min="11777" max="11777" width="2.140625" customWidth="1"/>
    <col min="11778" max="11778" width="11.85546875" customWidth="1"/>
    <col min="11779" max="11779" width="17.42578125" bestFit="1" customWidth="1"/>
    <col min="11780" max="11780" width="7.5703125" bestFit="1" customWidth="1"/>
    <col min="11781" max="11781" width="8.28515625" bestFit="1" customWidth="1"/>
    <col min="11782" max="11782" width="18.5703125" bestFit="1" customWidth="1"/>
    <col min="11783" max="11783" width="16.7109375" customWidth="1"/>
    <col min="11784" max="11784" width="13.5703125" customWidth="1"/>
    <col min="11785" max="11785" width="16.5703125" customWidth="1"/>
    <col min="12033" max="12033" width="2.140625" customWidth="1"/>
    <col min="12034" max="12034" width="11.85546875" customWidth="1"/>
    <col min="12035" max="12035" width="17.42578125" bestFit="1" customWidth="1"/>
    <col min="12036" max="12036" width="7.5703125" bestFit="1" customWidth="1"/>
    <col min="12037" max="12037" width="8.28515625" bestFit="1" customWidth="1"/>
    <col min="12038" max="12038" width="18.5703125" bestFit="1" customWidth="1"/>
    <col min="12039" max="12039" width="16.7109375" customWidth="1"/>
    <col min="12040" max="12040" width="13.5703125" customWidth="1"/>
    <col min="12041" max="12041" width="16.5703125" customWidth="1"/>
    <col min="12289" max="12289" width="2.140625" customWidth="1"/>
    <col min="12290" max="12290" width="11.85546875" customWidth="1"/>
    <col min="12291" max="12291" width="17.42578125" bestFit="1" customWidth="1"/>
    <col min="12292" max="12292" width="7.5703125" bestFit="1" customWidth="1"/>
    <col min="12293" max="12293" width="8.28515625" bestFit="1" customWidth="1"/>
    <col min="12294" max="12294" width="18.5703125" bestFit="1" customWidth="1"/>
    <col min="12295" max="12295" width="16.7109375" customWidth="1"/>
    <col min="12296" max="12296" width="13.5703125" customWidth="1"/>
    <col min="12297" max="12297" width="16.5703125" customWidth="1"/>
    <col min="12545" max="12545" width="2.140625" customWidth="1"/>
    <col min="12546" max="12546" width="11.85546875" customWidth="1"/>
    <col min="12547" max="12547" width="17.42578125" bestFit="1" customWidth="1"/>
    <col min="12548" max="12548" width="7.5703125" bestFit="1" customWidth="1"/>
    <col min="12549" max="12549" width="8.28515625" bestFit="1" customWidth="1"/>
    <col min="12550" max="12550" width="18.5703125" bestFit="1" customWidth="1"/>
    <col min="12551" max="12551" width="16.7109375" customWidth="1"/>
    <col min="12552" max="12552" width="13.5703125" customWidth="1"/>
    <col min="12553" max="12553" width="16.5703125" customWidth="1"/>
    <col min="12801" max="12801" width="2.140625" customWidth="1"/>
    <col min="12802" max="12802" width="11.85546875" customWidth="1"/>
    <col min="12803" max="12803" width="17.42578125" bestFit="1" customWidth="1"/>
    <col min="12804" max="12804" width="7.5703125" bestFit="1" customWidth="1"/>
    <col min="12805" max="12805" width="8.28515625" bestFit="1" customWidth="1"/>
    <col min="12806" max="12806" width="18.5703125" bestFit="1" customWidth="1"/>
    <col min="12807" max="12807" width="16.7109375" customWidth="1"/>
    <col min="12808" max="12808" width="13.5703125" customWidth="1"/>
    <col min="12809" max="12809" width="16.5703125" customWidth="1"/>
    <col min="13057" max="13057" width="2.140625" customWidth="1"/>
    <col min="13058" max="13058" width="11.85546875" customWidth="1"/>
    <col min="13059" max="13059" width="17.42578125" bestFit="1" customWidth="1"/>
    <col min="13060" max="13060" width="7.5703125" bestFit="1" customWidth="1"/>
    <col min="13061" max="13061" width="8.28515625" bestFit="1" customWidth="1"/>
    <col min="13062" max="13062" width="18.5703125" bestFit="1" customWidth="1"/>
    <col min="13063" max="13063" width="16.7109375" customWidth="1"/>
    <col min="13064" max="13064" width="13.5703125" customWidth="1"/>
    <col min="13065" max="13065" width="16.5703125" customWidth="1"/>
    <col min="13313" max="13313" width="2.140625" customWidth="1"/>
    <col min="13314" max="13314" width="11.85546875" customWidth="1"/>
    <col min="13315" max="13315" width="17.42578125" bestFit="1" customWidth="1"/>
    <col min="13316" max="13316" width="7.5703125" bestFit="1" customWidth="1"/>
    <col min="13317" max="13317" width="8.28515625" bestFit="1" customWidth="1"/>
    <col min="13318" max="13318" width="18.5703125" bestFit="1" customWidth="1"/>
    <col min="13319" max="13319" width="16.7109375" customWidth="1"/>
    <col min="13320" max="13320" width="13.5703125" customWidth="1"/>
    <col min="13321" max="13321" width="16.5703125" customWidth="1"/>
    <col min="13569" max="13569" width="2.140625" customWidth="1"/>
    <col min="13570" max="13570" width="11.85546875" customWidth="1"/>
    <col min="13571" max="13571" width="17.42578125" bestFit="1" customWidth="1"/>
    <col min="13572" max="13572" width="7.5703125" bestFit="1" customWidth="1"/>
    <col min="13573" max="13573" width="8.28515625" bestFit="1" customWidth="1"/>
    <col min="13574" max="13574" width="18.5703125" bestFit="1" customWidth="1"/>
    <col min="13575" max="13575" width="16.7109375" customWidth="1"/>
    <col min="13576" max="13576" width="13.5703125" customWidth="1"/>
    <col min="13577" max="13577" width="16.5703125" customWidth="1"/>
    <col min="13825" max="13825" width="2.140625" customWidth="1"/>
    <col min="13826" max="13826" width="11.85546875" customWidth="1"/>
    <col min="13827" max="13827" width="17.42578125" bestFit="1" customWidth="1"/>
    <col min="13828" max="13828" width="7.5703125" bestFit="1" customWidth="1"/>
    <col min="13829" max="13829" width="8.28515625" bestFit="1" customWidth="1"/>
    <col min="13830" max="13830" width="18.5703125" bestFit="1" customWidth="1"/>
    <col min="13831" max="13831" width="16.7109375" customWidth="1"/>
    <col min="13832" max="13832" width="13.5703125" customWidth="1"/>
    <col min="13833" max="13833" width="16.5703125" customWidth="1"/>
    <col min="14081" max="14081" width="2.140625" customWidth="1"/>
    <col min="14082" max="14082" width="11.85546875" customWidth="1"/>
    <col min="14083" max="14083" width="17.42578125" bestFit="1" customWidth="1"/>
    <col min="14084" max="14084" width="7.5703125" bestFit="1" customWidth="1"/>
    <col min="14085" max="14085" width="8.28515625" bestFit="1" customWidth="1"/>
    <col min="14086" max="14086" width="18.5703125" bestFit="1" customWidth="1"/>
    <col min="14087" max="14087" width="16.7109375" customWidth="1"/>
    <col min="14088" max="14088" width="13.5703125" customWidth="1"/>
    <col min="14089" max="14089" width="16.5703125" customWidth="1"/>
    <col min="14337" max="14337" width="2.140625" customWidth="1"/>
    <col min="14338" max="14338" width="11.85546875" customWidth="1"/>
    <col min="14339" max="14339" width="17.42578125" bestFit="1" customWidth="1"/>
    <col min="14340" max="14340" width="7.5703125" bestFit="1" customWidth="1"/>
    <col min="14341" max="14341" width="8.28515625" bestFit="1" customWidth="1"/>
    <col min="14342" max="14342" width="18.5703125" bestFit="1" customWidth="1"/>
    <col min="14343" max="14343" width="16.7109375" customWidth="1"/>
    <col min="14344" max="14344" width="13.5703125" customWidth="1"/>
    <col min="14345" max="14345" width="16.5703125" customWidth="1"/>
    <col min="14593" max="14593" width="2.140625" customWidth="1"/>
    <col min="14594" max="14594" width="11.85546875" customWidth="1"/>
    <col min="14595" max="14595" width="17.42578125" bestFit="1" customWidth="1"/>
    <col min="14596" max="14596" width="7.5703125" bestFit="1" customWidth="1"/>
    <col min="14597" max="14597" width="8.28515625" bestFit="1" customWidth="1"/>
    <col min="14598" max="14598" width="18.5703125" bestFit="1" customWidth="1"/>
    <col min="14599" max="14599" width="16.7109375" customWidth="1"/>
    <col min="14600" max="14600" width="13.5703125" customWidth="1"/>
    <col min="14601" max="14601" width="16.5703125" customWidth="1"/>
    <col min="14849" max="14849" width="2.140625" customWidth="1"/>
    <col min="14850" max="14850" width="11.85546875" customWidth="1"/>
    <col min="14851" max="14851" width="17.42578125" bestFit="1" customWidth="1"/>
    <col min="14852" max="14852" width="7.5703125" bestFit="1" customWidth="1"/>
    <col min="14853" max="14853" width="8.28515625" bestFit="1" customWidth="1"/>
    <col min="14854" max="14854" width="18.5703125" bestFit="1" customWidth="1"/>
    <col min="14855" max="14855" width="16.7109375" customWidth="1"/>
    <col min="14856" max="14856" width="13.5703125" customWidth="1"/>
    <col min="14857" max="14857" width="16.5703125" customWidth="1"/>
    <col min="15105" max="15105" width="2.140625" customWidth="1"/>
    <col min="15106" max="15106" width="11.85546875" customWidth="1"/>
    <col min="15107" max="15107" width="17.42578125" bestFit="1" customWidth="1"/>
    <col min="15108" max="15108" width="7.5703125" bestFit="1" customWidth="1"/>
    <col min="15109" max="15109" width="8.28515625" bestFit="1" customWidth="1"/>
    <col min="15110" max="15110" width="18.5703125" bestFit="1" customWidth="1"/>
    <col min="15111" max="15111" width="16.7109375" customWidth="1"/>
    <col min="15112" max="15112" width="13.5703125" customWidth="1"/>
    <col min="15113" max="15113" width="16.5703125" customWidth="1"/>
    <col min="15361" max="15361" width="2.140625" customWidth="1"/>
    <col min="15362" max="15362" width="11.85546875" customWidth="1"/>
    <col min="15363" max="15363" width="17.42578125" bestFit="1" customWidth="1"/>
    <col min="15364" max="15364" width="7.5703125" bestFit="1" customWidth="1"/>
    <col min="15365" max="15365" width="8.28515625" bestFit="1" customWidth="1"/>
    <col min="15366" max="15366" width="18.5703125" bestFit="1" customWidth="1"/>
    <col min="15367" max="15367" width="16.7109375" customWidth="1"/>
    <col min="15368" max="15368" width="13.5703125" customWidth="1"/>
    <col min="15369" max="15369" width="16.5703125" customWidth="1"/>
    <col min="15617" max="15617" width="2.140625" customWidth="1"/>
    <col min="15618" max="15618" width="11.85546875" customWidth="1"/>
    <col min="15619" max="15619" width="17.42578125" bestFit="1" customWidth="1"/>
    <col min="15620" max="15620" width="7.5703125" bestFit="1" customWidth="1"/>
    <col min="15621" max="15621" width="8.28515625" bestFit="1" customWidth="1"/>
    <col min="15622" max="15622" width="18.5703125" bestFit="1" customWidth="1"/>
    <col min="15623" max="15623" width="16.7109375" customWidth="1"/>
    <col min="15624" max="15624" width="13.5703125" customWidth="1"/>
    <col min="15625" max="15625" width="16.5703125" customWidth="1"/>
    <col min="15873" max="15873" width="2.140625" customWidth="1"/>
    <col min="15874" max="15874" width="11.85546875" customWidth="1"/>
    <col min="15875" max="15875" width="17.42578125" bestFit="1" customWidth="1"/>
    <col min="15876" max="15876" width="7.5703125" bestFit="1" customWidth="1"/>
    <col min="15877" max="15877" width="8.28515625" bestFit="1" customWidth="1"/>
    <col min="15878" max="15878" width="18.5703125" bestFit="1" customWidth="1"/>
    <col min="15879" max="15879" width="16.7109375" customWidth="1"/>
    <col min="15880" max="15880" width="13.5703125" customWidth="1"/>
    <col min="15881" max="15881" width="16.5703125" customWidth="1"/>
    <col min="16129" max="16129" width="2.140625" customWidth="1"/>
    <col min="16130" max="16130" width="11.85546875" customWidth="1"/>
    <col min="16131" max="16131" width="17.42578125" bestFit="1" customWidth="1"/>
    <col min="16132" max="16132" width="7.5703125" bestFit="1" customWidth="1"/>
    <col min="16133" max="16133" width="8.28515625" bestFit="1" customWidth="1"/>
    <col min="16134" max="16134" width="18.5703125" bestFit="1" customWidth="1"/>
    <col min="16135" max="16135" width="16.7109375" customWidth="1"/>
    <col min="16136" max="16136" width="13.5703125" customWidth="1"/>
    <col min="16137" max="16137" width="16.5703125" customWidth="1"/>
  </cols>
  <sheetData>
    <row r="1" spans="2:17" ht="16.5" thickBot="1" x14ac:dyDescent="0.3">
      <c r="B1" s="9" t="s">
        <v>182</v>
      </c>
      <c r="C1" s="10"/>
      <c r="D1" s="10"/>
      <c r="E1" s="10"/>
      <c r="F1" s="11" t="s">
        <v>183</v>
      </c>
    </row>
    <row r="2" spans="2:17" x14ac:dyDescent="0.25">
      <c r="B2" s="12" t="s">
        <v>184</v>
      </c>
      <c r="C2" s="13" t="s">
        <v>185</v>
      </c>
      <c r="D2" s="13" t="s">
        <v>186</v>
      </c>
      <c r="E2" s="13" t="s">
        <v>187</v>
      </c>
      <c r="F2" s="14" t="s">
        <v>188</v>
      </c>
      <c r="G2" s="13" t="s">
        <v>189</v>
      </c>
      <c r="H2" s="15" t="s">
        <v>3</v>
      </c>
      <c r="I2" s="70" t="s">
        <v>290</v>
      </c>
      <c r="N2" t="s">
        <v>287</v>
      </c>
    </row>
    <row r="3" spans="2:17" ht="15.75" thickBot="1" x14ac:dyDescent="0.3">
      <c r="B3" s="16"/>
      <c r="C3" s="17"/>
      <c r="D3" s="17"/>
      <c r="E3" s="17"/>
      <c r="F3" s="18" t="s">
        <v>190</v>
      </c>
      <c r="G3" s="17" t="s">
        <v>191</v>
      </c>
      <c r="H3" s="19" t="s">
        <v>192</v>
      </c>
      <c r="I3" s="70" t="s">
        <v>291</v>
      </c>
      <c r="N3" t="s">
        <v>288</v>
      </c>
    </row>
    <row r="4" spans="2:17" x14ac:dyDescent="0.25">
      <c r="B4" s="20" t="s">
        <v>193</v>
      </c>
      <c r="C4" s="21" t="s">
        <v>194</v>
      </c>
      <c r="D4" s="22" t="s">
        <v>195</v>
      </c>
      <c r="E4" s="22" t="s">
        <v>196</v>
      </c>
      <c r="F4" s="23">
        <f>(((1/10)*D4)*((1/2)*E4))</f>
        <v>100</v>
      </c>
      <c r="G4" s="24">
        <v>1</v>
      </c>
      <c r="H4" s="25" t="s">
        <v>197</v>
      </c>
      <c r="I4">
        <v>1</v>
      </c>
      <c r="N4">
        <v>5</v>
      </c>
    </row>
    <row r="5" spans="2:17" x14ac:dyDescent="0.25">
      <c r="B5" s="26" t="s">
        <v>198</v>
      </c>
      <c r="C5" s="27" t="s">
        <v>199</v>
      </c>
      <c r="D5" s="28">
        <v>250</v>
      </c>
      <c r="E5" s="29">
        <v>100</v>
      </c>
      <c r="F5" s="30">
        <f t="shared" ref="F5:F11" si="0">(((1/10)*D5)*((1/2)*E5))</f>
        <v>1250</v>
      </c>
      <c r="G5" s="31" t="s">
        <v>197</v>
      </c>
      <c r="H5" s="32" t="s">
        <v>200</v>
      </c>
      <c r="I5">
        <v>5</v>
      </c>
      <c r="N5">
        <v>25</v>
      </c>
    </row>
    <row r="6" spans="2:17" x14ac:dyDescent="0.25">
      <c r="B6" s="26" t="s">
        <v>201</v>
      </c>
      <c r="C6" s="27" t="s">
        <v>202</v>
      </c>
      <c r="D6" s="28">
        <v>650</v>
      </c>
      <c r="E6" s="29">
        <v>200</v>
      </c>
      <c r="F6" s="30">
        <f t="shared" si="0"/>
        <v>6500</v>
      </c>
      <c r="G6" s="31" t="s">
        <v>203</v>
      </c>
      <c r="H6" s="32" t="s">
        <v>204</v>
      </c>
      <c r="I6">
        <v>13</v>
      </c>
      <c r="N6">
        <v>65</v>
      </c>
    </row>
    <row r="7" spans="2:17" x14ac:dyDescent="0.25">
      <c r="B7" s="26" t="s">
        <v>205</v>
      </c>
      <c r="C7" s="27" t="s">
        <v>206</v>
      </c>
      <c r="D7" s="28">
        <v>1450</v>
      </c>
      <c r="E7" s="29">
        <v>800</v>
      </c>
      <c r="F7" s="30">
        <f t="shared" si="0"/>
        <v>58000</v>
      </c>
      <c r="G7" s="31" t="s">
        <v>207</v>
      </c>
      <c r="H7" s="32" t="s">
        <v>208</v>
      </c>
      <c r="I7">
        <v>29</v>
      </c>
      <c r="N7">
        <v>145</v>
      </c>
    </row>
    <row r="8" spans="2:17" x14ac:dyDescent="0.25">
      <c r="B8" s="26" t="s">
        <v>209</v>
      </c>
      <c r="C8" s="27" t="s">
        <v>210</v>
      </c>
      <c r="D8" s="28">
        <v>3500</v>
      </c>
      <c r="E8" s="29">
        <v>3000</v>
      </c>
      <c r="F8" s="30">
        <f t="shared" si="0"/>
        <v>525000</v>
      </c>
      <c r="G8" s="31" t="s">
        <v>211</v>
      </c>
      <c r="H8" s="32" t="s">
        <v>212</v>
      </c>
      <c r="I8">
        <v>70</v>
      </c>
      <c r="K8" t="s">
        <v>292</v>
      </c>
      <c r="N8">
        <v>350</v>
      </c>
      <c r="Q8">
        <v>35000</v>
      </c>
    </row>
    <row r="9" spans="2:17" x14ac:dyDescent="0.25">
      <c r="B9" s="26" t="s">
        <v>213</v>
      </c>
      <c r="C9" s="27" t="s">
        <v>214</v>
      </c>
      <c r="D9" s="28">
        <v>8500</v>
      </c>
      <c r="E9" s="29">
        <v>15000</v>
      </c>
      <c r="F9" s="30">
        <f t="shared" si="0"/>
        <v>6375000</v>
      </c>
      <c r="G9" s="31" t="s">
        <v>215</v>
      </c>
      <c r="H9" s="32" t="s">
        <v>216</v>
      </c>
      <c r="I9">
        <v>170</v>
      </c>
      <c r="K9" t="s">
        <v>293</v>
      </c>
      <c r="N9">
        <v>850</v>
      </c>
      <c r="Q9">
        <v>85000</v>
      </c>
    </row>
    <row r="10" spans="2:17" x14ac:dyDescent="0.25">
      <c r="B10" s="26" t="s">
        <v>217</v>
      </c>
      <c r="C10" s="27" t="s">
        <v>218</v>
      </c>
      <c r="D10" s="28">
        <v>18500</v>
      </c>
      <c r="E10" s="29">
        <v>40000</v>
      </c>
      <c r="F10" s="30">
        <f t="shared" si="0"/>
        <v>37000000</v>
      </c>
      <c r="G10" s="31" t="s">
        <v>219</v>
      </c>
      <c r="H10" s="32" t="s">
        <v>220</v>
      </c>
      <c r="I10">
        <v>370</v>
      </c>
      <c r="K10" t="s">
        <v>294</v>
      </c>
      <c r="N10">
        <v>1850</v>
      </c>
      <c r="Q10" s="7">
        <v>185000</v>
      </c>
    </row>
    <row r="11" spans="2:17" ht="15.75" thickBot="1" x14ac:dyDescent="0.3">
      <c r="B11" s="33" t="s">
        <v>221</v>
      </c>
      <c r="C11" s="34" t="s">
        <v>222</v>
      </c>
      <c r="D11" s="35">
        <v>50000</v>
      </c>
      <c r="E11" s="36">
        <v>100000</v>
      </c>
      <c r="F11" s="37">
        <f t="shared" si="0"/>
        <v>250000000</v>
      </c>
      <c r="G11" s="38" t="s">
        <v>223</v>
      </c>
      <c r="H11" s="39" t="s">
        <v>224</v>
      </c>
      <c r="I11">
        <v>1000</v>
      </c>
      <c r="K11" t="s">
        <v>295</v>
      </c>
      <c r="N11">
        <v>5000</v>
      </c>
      <c r="Q11">
        <v>500000</v>
      </c>
    </row>
    <row r="12" spans="2:17" x14ac:dyDescent="0.25">
      <c r="B12" s="11" t="s">
        <v>225</v>
      </c>
      <c r="D12" s="41"/>
      <c r="E12" s="42"/>
      <c r="F12" s="7"/>
      <c r="G12" s="43"/>
    </row>
    <row r="13" spans="2:17" x14ac:dyDescent="0.25">
      <c r="B13" s="44" t="s">
        <v>226</v>
      </c>
      <c r="D13" s="41"/>
      <c r="E13" s="42"/>
      <c r="F13" s="7"/>
      <c r="G13" s="43"/>
    </row>
    <row r="14" spans="2:17" x14ac:dyDescent="0.25">
      <c r="B14" s="11" t="s">
        <v>227</v>
      </c>
      <c r="D14" s="41"/>
      <c r="E14" s="42"/>
      <c r="F14" s="7"/>
      <c r="G14" s="43"/>
    </row>
    <row r="15" spans="2:17" x14ac:dyDescent="0.25">
      <c r="B15" s="11" t="s">
        <v>228</v>
      </c>
    </row>
    <row r="16" spans="2:17" x14ac:dyDescent="0.25">
      <c r="B16" s="11" t="s">
        <v>229</v>
      </c>
    </row>
    <row r="17" spans="2:13" x14ac:dyDescent="0.25">
      <c r="B17" s="11" t="s">
        <v>230</v>
      </c>
    </row>
    <row r="18" spans="2:13" x14ac:dyDescent="0.25">
      <c r="B18" s="11" t="s">
        <v>231</v>
      </c>
    </row>
    <row r="19" spans="2:13" ht="15.75" thickBot="1" x14ac:dyDescent="0.3">
      <c r="B19" s="11"/>
    </row>
    <row r="20" spans="2:13" x14ac:dyDescent="0.25">
      <c r="B20" s="45" t="s">
        <v>184</v>
      </c>
      <c r="C20" s="46" t="s">
        <v>232</v>
      </c>
      <c r="E20" s="11" t="s">
        <v>233</v>
      </c>
      <c r="M20" t="s">
        <v>289</v>
      </c>
    </row>
    <row r="21" spans="2:13" ht="15.75" thickBot="1" x14ac:dyDescent="0.3">
      <c r="B21" s="47"/>
      <c r="C21" s="48" t="s">
        <v>234</v>
      </c>
      <c r="E21" t="s">
        <v>235</v>
      </c>
    </row>
    <row r="22" spans="2:13" x14ac:dyDescent="0.25">
      <c r="B22" s="49" t="s">
        <v>193</v>
      </c>
      <c r="C22" s="50" t="s">
        <v>236</v>
      </c>
      <c r="E22" s="11" t="s">
        <v>237</v>
      </c>
    </row>
    <row r="23" spans="2:13" x14ac:dyDescent="0.25">
      <c r="B23" s="51" t="s">
        <v>198</v>
      </c>
      <c r="C23" s="52" t="s">
        <v>238</v>
      </c>
      <c r="E23" s="11" t="s">
        <v>239</v>
      </c>
    </row>
    <row r="24" spans="2:13" x14ac:dyDescent="0.25">
      <c r="B24" s="51" t="s">
        <v>201</v>
      </c>
      <c r="C24" s="53">
        <v>-1</v>
      </c>
      <c r="E24" s="40" t="s">
        <v>240</v>
      </c>
    </row>
    <row r="25" spans="2:13" x14ac:dyDescent="0.25">
      <c r="B25" s="51" t="s">
        <v>205</v>
      </c>
      <c r="C25" s="53">
        <v>0</v>
      </c>
    </row>
    <row r="26" spans="2:13" x14ac:dyDescent="0.25">
      <c r="B26" s="51" t="s">
        <v>209</v>
      </c>
      <c r="C26" s="52" t="s">
        <v>241</v>
      </c>
    </row>
    <row r="27" spans="2:13" x14ac:dyDescent="0.25">
      <c r="B27" s="51" t="s">
        <v>213</v>
      </c>
      <c r="C27" s="52" t="s">
        <v>242</v>
      </c>
    </row>
    <row r="28" spans="2:13" x14ac:dyDescent="0.25">
      <c r="B28" s="51" t="s">
        <v>217</v>
      </c>
      <c r="C28" s="52" t="s">
        <v>243</v>
      </c>
    </row>
    <row r="29" spans="2:13" ht="15.75" thickBot="1" x14ac:dyDescent="0.3">
      <c r="B29" s="54" t="s">
        <v>221</v>
      </c>
      <c r="C29" s="55" t="s">
        <v>244</v>
      </c>
    </row>
    <row r="30" spans="2:13" ht="15.75" thickBot="1" x14ac:dyDescent="0.3"/>
    <row r="31" spans="2:13" x14ac:dyDescent="0.25">
      <c r="B31" s="56" t="s">
        <v>245</v>
      </c>
      <c r="C31" s="57"/>
      <c r="D31"/>
      <c r="E31" s="11" t="s">
        <v>246</v>
      </c>
    </row>
    <row r="32" spans="2:13" ht="15.75" thickBot="1" x14ac:dyDescent="0.3">
      <c r="B32" s="58" t="s">
        <v>247</v>
      </c>
      <c r="C32" s="59" t="s">
        <v>248</v>
      </c>
      <c r="D32" s="11"/>
      <c r="E32" s="11"/>
    </row>
    <row r="33" spans="2:5" x14ac:dyDescent="0.25">
      <c r="B33" s="60" t="s">
        <v>249</v>
      </c>
      <c r="C33" s="61" t="s">
        <v>250</v>
      </c>
      <c r="D33" s="11"/>
      <c r="E33" s="11" t="s">
        <v>251</v>
      </c>
    </row>
    <row r="34" spans="2:5" x14ac:dyDescent="0.25">
      <c r="B34" s="62" t="s">
        <v>252</v>
      </c>
      <c r="C34" s="63" t="s">
        <v>253</v>
      </c>
      <c r="D34" s="11"/>
      <c r="E34" t="s">
        <v>254</v>
      </c>
    </row>
    <row r="35" spans="2:5" x14ac:dyDescent="0.25">
      <c r="B35" s="62" t="s">
        <v>255</v>
      </c>
      <c r="C35" s="63" t="s">
        <v>253</v>
      </c>
      <c r="D35" s="11"/>
      <c r="E35" t="s">
        <v>256</v>
      </c>
    </row>
    <row r="36" spans="2:5" x14ac:dyDescent="0.25">
      <c r="B36" s="62" t="s">
        <v>257</v>
      </c>
      <c r="C36" s="63" t="s">
        <v>250</v>
      </c>
      <c r="D36" s="11"/>
      <c r="E36" s="11" t="s">
        <v>258</v>
      </c>
    </row>
    <row r="37" spans="2:5" x14ac:dyDescent="0.25">
      <c r="B37" s="62" t="s">
        <v>259</v>
      </c>
      <c r="C37" s="63" t="s">
        <v>250</v>
      </c>
      <c r="D37" s="11"/>
      <c r="E37" t="s">
        <v>260</v>
      </c>
    </row>
    <row r="38" spans="2:5" x14ac:dyDescent="0.25">
      <c r="B38" s="62" t="s">
        <v>261</v>
      </c>
      <c r="C38" s="63" t="s">
        <v>262</v>
      </c>
      <c r="D38" s="11"/>
      <c r="E38"/>
    </row>
    <row r="39" spans="2:5" x14ac:dyDescent="0.25">
      <c r="B39" s="62" t="s">
        <v>263</v>
      </c>
      <c r="C39" s="63" t="s">
        <v>250</v>
      </c>
      <c r="D39" s="11"/>
      <c r="E39" s="11" t="s">
        <v>264</v>
      </c>
    </row>
    <row r="40" spans="2:5" x14ac:dyDescent="0.25">
      <c r="B40" s="62" t="s">
        <v>265</v>
      </c>
      <c r="C40" s="63" t="s">
        <v>266</v>
      </c>
      <c r="D40" s="11"/>
      <c r="E40" t="s">
        <v>267</v>
      </c>
    </row>
    <row r="41" spans="2:5" x14ac:dyDescent="0.25">
      <c r="B41" s="62" t="s">
        <v>268</v>
      </c>
      <c r="C41" s="63" t="s">
        <v>269</v>
      </c>
      <c r="D41" s="11"/>
      <c r="E41" t="s">
        <v>270</v>
      </c>
    </row>
    <row r="42" spans="2:5" x14ac:dyDescent="0.25">
      <c r="B42" s="62" t="s">
        <v>271</v>
      </c>
      <c r="C42" s="63" t="s">
        <v>253</v>
      </c>
      <c r="D42" s="11"/>
      <c r="E42" s="11" t="s">
        <v>272</v>
      </c>
    </row>
    <row r="43" spans="2:5" x14ac:dyDescent="0.25">
      <c r="B43" s="62" t="s">
        <v>273</v>
      </c>
      <c r="C43" s="63" t="s">
        <v>274</v>
      </c>
      <c r="D43" s="11"/>
      <c r="E43" t="s">
        <v>275</v>
      </c>
    </row>
    <row r="44" spans="2:5" x14ac:dyDescent="0.25">
      <c r="B44" s="62" t="s">
        <v>276</v>
      </c>
      <c r="C44" s="63" t="s">
        <v>274</v>
      </c>
      <c r="D44" s="11"/>
      <c r="E44"/>
    </row>
    <row r="45" spans="2:5" x14ac:dyDescent="0.25">
      <c r="B45" s="62" t="s">
        <v>277</v>
      </c>
      <c r="C45" s="63" t="s">
        <v>269</v>
      </c>
      <c r="D45" s="11"/>
      <c r="E45" s="11" t="s">
        <v>278</v>
      </c>
    </row>
    <row r="46" spans="2:5" x14ac:dyDescent="0.25">
      <c r="B46" s="62" t="s">
        <v>279</v>
      </c>
      <c r="C46" s="63" t="s">
        <v>253</v>
      </c>
      <c r="D46" s="11"/>
      <c r="E46" t="s">
        <v>280</v>
      </c>
    </row>
    <row r="47" spans="2:5" x14ac:dyDescent="0.25">
      <c r="B47" s="62" t="s">
        <v>281</v>
      </c>
      <c r="C47" s="63" t="s">
        <v>282</v>
      </c>
      <c r="D47" s="11"/>
      <c r="E47" s="11" t="s">
        <v>283</v>
      </c>
    </row>
    <row r="48" spans="2:5" ht="15.75" thickBot="1" x14ac:dyDescent="0.3">
      <c r="B48" s="64" t="s">
        <v>284</v>
      </c>
      <c r="C48" s="65" t="s">
        <v>253</v>
      </c>
      <c r="D48" s="11"/>
      <c r="E48" s="11" t="s">
        <v>285</v>
      </c>
    </row>
    <row r="49" spans="2:5" x14ac:dyDescent="0.25">
      <c r="B49" s="11"/>
      <c r="C49" s="66"/>
      <c r="D49" s="11"/>
      <c r="E49" t="s">
        <v>286</v>
      </c>
    </row>
    <row r="51" spans="2:5" x14ac:dyDescent="0.25">
      <c r="E51"/>
    </row>
    <row r="52" spans="2:5" x14ac:dyDescent="0.25">
      <c r="E52"/>
    </row>
    <row r="53" spans="2:5" x14ac:dyDescent="0.25">
      <c r="E53"/>
    </row>
    <row r="54" spans="2:5" x14ac:dyDescent="0.25">
      <c r="E54"/>
    </row>
    <row r="55" spans="2:5" x14ac:dyDescent="0.25">
      <c r="E55"/>
    </row>
    <row r="56" spans="2:5" x14ac:dyDescent="0.25">
      <c r="E56"/>
    </row>
    <row r="57" spans="2:5" x14ac:dyDescent="0.25">
      <c r="E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towns &amp; cities</vt:lpstr>
      <vt:lpstr>npc's</vt:lpstr>
      <vt:lpstr>Land Features</vt:lpstr>
      <vt:lpstr>Elves</vt:lpstr>
      <vt:lpstr>Dwarves</vt:lpstr>
      <vt:lpstr>progress</vt:lpstr>
      <vt:lpstr>economics</vt:lpstr>
      <vt:lpstr>resource rules</vt:lpstr>
      <vt:lpstr>dnd settlement rules</vt:lpstr>
      <vt:lpstr>pop facts</vt:lpstr>
      <vt:lpstr>Ley Lines and Gates and Portals</vt:lpstr>
      <vt:lpstr>'Ley Lines and Gates and Portals'!_Hlk58158380</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tk210</dc:creator>
  <cp:lastModifiedBy>Albin Johnson</cp:lastModifiedBy>
  <cp:lastPrinted>2021-02-21T16:59:22Z</cp:lastPrinted>
  <dcterms:created xsi:type="dcterms:W3CDTF">2017-07-20T12:01:58Z</dcterms:created>
  <dcterms:modified xsi:type="dcterms:W3CDTF">2025-01-13T05:01:33Z</dcterms:modified>
</cp:coreProperties>
</file>